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3040" windowHeight="9192" tabRatio="880" firstSheet="2" activeTab="8"/>
  </bookViews>
  <sheets>
    <sheet name="foxz" sheetId="103" state="veryHidden" r:id="rId1"/>
    <sheet name="TH" sheetId="198" state="hidden" r:id="rId2"/>
    <sheet name="Mau 01" sheetId="191" r:id="rId3"/>
    <sheet name="Mau 02" sheetId="197" r:id="rId4"/>
    <sheet name="Mau 03" sheetId="78" r:id="rId5"/>
    <sheet name="Mau 04" sheetId="199" r:id="rId6"/>
    <sheet name="B37(đ)-06" sheetId="71" state="hidden" r:id="rId7"/>
    <sheet name="Mau 05" sheetId="194" state="hidden" r:id="rId8"/>
    <sheet name="Mau 05 ()" sheetId="201" r:id="rId9"/>
    <sheet name="MN_HHong" sheetId="143" state="hidden" r:id="rId10"/>
    <sheet name="MN_HSen" sheetId="144" state="hidden" r:id="rId11"/>
    <sheet name="MN_SThanh" sheetId="145" state="hidden" r:id="rId12"/>
    <sheet name="MN_SNham" sheetId="146" state="hidden" r:id="rId13"/>
    <sheet name="TH_SHaI" sheetId="159" state="hidden" r:id="rId14"/>
    <sheet name="TH_SHaII" sheetId="160" state="hidden" r:id="rId15"/>
    <sheet name="TH_SThanh" sheetId="161" state="hidden" r:id="rId16"/>
    <sheet name="THCS_SHa" sheetId="169" state="hidden" r:id="rId17"/>
    <sheet name="THCS_SThanh" sheetId="170" state="hidden" r:id="rId18"/>
    <sheet name="TH&amp;THCS_SNham" sheetId="177" state="hidden" r:id="rId19"/>
    <sheet name="TH&amp;THCS_SNhamII" sheetId="178" state="hidden" r:id="rId20"/>
    <sheet name="Sheet1" sheetId="202" r:id="rId21"/>
  </sheets>
  <definedNames>
    <definedName name="_______PA3" hidden="1">{"'Sheet1'!$L$16"}</definedName>
    <definedName name="______PA3" localSheetId="5" hidden="1">{"'Sheet1'!$L$16"}</definedName>
    <definedName name="______PA3" localSheetId="7" hidden="1">{"'Sheet1'!$L$16"}</definedName>
    <definedName name="______PA3" localSheetId="8" hidden="1">{"'Sheet1'!$L$16"}</definedName>
    <definedName name="______PA3" localSheetId="1" hidden="1">{"'Sheet1'!$L$16"}</definedName>
    <definedName name="______PA3" hidden="1">{"'Sheet1'!$L$16"}</definedName>
    <definedName name="_____PA3" localSheetId="5" hidden="1">{"'Sheet1'!$L$16"}</definedName>
    <definedName name="_____PA3" localSheetId="7" hidden="1">{"'Sheet1'!$L$16"}</definedName>
    <definedName name="_____PA3" localSheetId="8" hidden="1">{"'Sheet1'!$L$16"}</definedName>
    <definedName name="_____PA3" localSheetId="1" hidden="1">{"'Sheet1'!$L$16"}</definedName>
    <definedName name="_____PA3" hidden="1">{"'Sheet1'!$L$16"}</definedName>
    <definedName name="____PA3" localSheetId="5" hidden="1">{"'Sheet1'!$L$16"}</definedName>
    <definedName name="____PA3" localSheetId="7" hidden="1">{"'Sheet1'!$L$16"}</definedName>
    <definedName name="____PA3" localSheetId="8" hidden="1">{"'Sheet1'!$L$16"}</definedName>
    <definedName name="____PA3" localSheetId="1" hidden="1">{"'Sheet1'!$L$16"}</definedName>
    <definedName name="____PA3" hidden="1">{"'Sheet1'!$L$16"}</definedName>
    <definedName name="___a1" localSheetId="5" hidden="1">{"'Sheet1'!$L$16"}</definedName>
    <definedName name="___a1" localSheetId="7" hidden="1">{"'Sheet1'!$L$16"}</definedName>
    <definedName name="___a1" localSheetId="8" hidden="1">{"'Sheet1'!$L$16"}</definedName>
    <definedName name="___a1" localSheetId="1" hidden="1">{"'Sheet1'!$L$16"}</definedName>
    <definedName name="___a1" hidden="1">{"'Sheet1'!$L$16"}</definedName>
    <definedName name="___BTH3" localSheetId="5" hidden="1">{"'Sheet1'!$L$16"}</definedName>
    <definedName name="___BTH3" localSheetId="7" hidden="1">{"'Sheet1'!$L$16"}</definedName>
    <definedName name="___BTH3" localSheetId="8" hidden="1">{"'Sheet1'!$L$16"}</definedName>
    <definedName name="___BTH3" localSheetId="1" hidden="1">{"'Sheet1'!$L$16"}</definedName>
    <definedName name="___BTH3" hidden="1">{"'Sheet1'!$L$16"}</definedName>
    <definedName name="___Goi8" localSheetId="5" hidden="1">{"'Sheet1'!$L$16"}</definedName>
    <definedName name="___Goi8" localSheetId="7" hidden="1">{"'Sheet1'!$L$16"}</definedName>
    <definedName name="___Goi8" localSheetId="8" hidden="1">{"'Sheet1'!$L$16"}</definedName>
    <definedName name="___Goi8" localSheetId="1" hidden="1">{"'Sheet1'!$L$16"}</definedName>
    <definedName name="___Goi8" hidden="1">{"'Sheet1'!$L$16"}</definedName>
    <definedName name="___Lan1" localSheetId="5" hidden="1">{"'Sheet1'!$L$16"}</definedName>
    <definedName name="___Lan1" localSheetId="7" hidden="1">{"'Sheet1'!$L$16"}</definedName>
    <definedName name="___Lan1" localSheetId="8" hidden="1">{"'Sheet1'!$L$16"}</definedName>
    <definedName name="___Lan1" localSheetId="1" hidden="1">{"'Sheet1'!$L$16"}</definedName>
    <definedName name="___Lan1" hidden="1">{"'Sheet1'!$L$16"}</definedName>
    <definedName name="___LAN3" localSheetId="5" hidden="1">{"'Sheet1'!$L$16"}</definedName>
    <definedName name="___LAN3" localSheetId="7" hidden="1">{"'Sheet1'!$L$16"}</definedName>
    <definedName name="___LAN3" localSheetId="8" hidden="1">{"'Sheet1'!$L$16"}</definedName>
    <definedName name="___LAN3" localSheetId="1" hidden="1">{"'Sheet1'!$L$16"}</definedName>
    <definedName name="___LAN3" hidden="1">{"'Sheet1'!$L$16"}</definedName>
    <definedName name="___NSO2" localSheetId="5" hidden="1">{"'Sheet1'!$L$16"}</definedName>
    <definedName name="___NSO2" localSheetId="7" hidden="1">{"'Sheet1'!$L$16"}</definedName>
    <definedName name="___NSO2" localSheetId="8" hidden="1">{"'Sheet1'!$L$16"}</definedName>
    <definedName name="___NSO2" localSheetId="1" hidden="1">{"'Sheet1'!$L$16"}</definedName>
    <definedName name="___NSO2" hidden="1">{"'Sheet1'!$L$16"}</definedName>
    <definedName name="___PA3" localSheetId="5" hidden="1">{"'Sheet1'!$L$16"}</definedName>
    <definedName name="___PA3" localSheetId="7" hidden="1">{"'Sheet1'!$L$16"}</definedName>
    <definedName name="___PA3" localSheetId="8" hidden="1">{"'Sheet1'!$L$16"}</definedName>
    <definedName name="___PA3" localSheetId="1" hidden="1">{"'Sheet1'!$L$16"}</definedName>
    <definedName name="___PA3" hidden="1">{"'Sheet1'!$L$16"}</definedName>
    <definedName name="___td1" localSheetId="5" hidden="1">{"'Sheet1'!$L$16"}</definedName>
    <definedName name="___td1" localSheetId="7" hidden="1">{"'Sheet1'!$L$16"}</definedName>
    <definedName name="___td1" localSheetId="8" hidden="1">{"'Sheet1'!$L$16"}</definedName>
    <definedName name="___td1" localSheetId="1" hidden="1">{"'Sheet1'!$L$16"}</definedName>
    <definedName name="___td1" hidden="1">{"'Sheet1'!$L$16"}</definedName>
    <definedName name="___tt3" localSheetId="5" hidden="1">{"'Sheet1'!$L$16"}</definedName>
    <definedName name="___tt3" localSheetId="7" hidden="1">{"'Sheet1'!$L$16"}</definedName>
    <definedName name="___tt3" localSheetId="8" hidden="1">{"'Sheet1'!$L$16"}</definedName>
    <definedName name="___tt3" localSheetId="1" hidden="1">{"'Sheet1'!$L$16"}</definedName>
    <definedName name="___tt3" hidden="1">{"'Sheet1'!$L$16"}</definedName>
    <definedName name="___TT31" localSheetId="5" hidden="1">{"'Sheet1'!$L$16"}</definedName>
    <definedName name="___TT31" localSheetId="7" hidden="1">{"'Sheet1'!$L$16"}</definedName>
    <definedName name="___TT31" localSheetId="8" hidden="1">{"'Sheet1'!$L$16"}</definedName>
    <definedName name="___TT31" localSheetId="1" hidden="1">{"'Sheet1'!$L$16"}</definedName>
    <definedName name="___TT31" hidden="1">{"'Sheet1'!$L$16"}</definedName>
    <definedName name="__a1" localSheetId="5" hidden="1">{"'Sheet1'!$L$16"}</definedName>
    <definedName name="__a1" localSheetId="7" hidden="1">{"'Sheet1'!$L$16"}</definedName>
    <definedName name="__a1" localSheetId="8" hidden="1">{"'Sheet1'!$L$16"}</definedName>
    <definedName name="__a1" localSheetId="1" hidden="1">{"'Sheet1'!$L$16"}</definedName>
    <definedName name="__a1" hidden="1">{"'Sheet1'!$L$16"}</definedName>
    <definedName name="__BTH3" localSheetId="5" hidden="1">{"'Sheet1'!$L$16"}</definedName>
    <definedName name="__BTH3" localSheetId="7" hidden="1">{"'Sheet1'!$L$16"}</definedName>
    <definedName name="__BTH3" localSheetId="8" hidden="1">{"'Sheet1'!$L$16"}</definedName>
    <definedName name="__BTH3" localSheetId="1" hidden="1">{"'Sheet1'!$L$16"}</definedName>
    <definedName name="__BTH3" hidden="1">{"'Sheet1'!$L$16"}</definedName>
    <definedName name="__DT12" localSheetId="5" hidden="1">{"'Sheet1'!$L$16"}</definedName>
    <definedName name="__DT12" localSheetId="7" hidden="1">{"'Sheet1'!$L$16"}</definedName>
    <definedName name="__DT12" localSheetId="8" hidden="1">{"'Sheet1'!$L$16"}</definedName>
    <definedName name="__DT12" localSheetId="1" hidden="1">{"'Sheet1'!$L$16"}</definedName>
    <definedName name="__DT12" hidden="1">{"'Sheet1'!$L$16"}</definedName>
    <definedName name="__Goi8" localSheetId="5" hidden="1">{"'Sheet1'!$L$16"}</definedName>
    <definedName name="__Goi8" localSheetId="7" hidden="1">{"'Sheet1'!$L$16"}</definedName>
    <definedName name="__Goi8" localSheetId="8" hidden="1">{"'Sheet1'!$L$16"}</definedName>
    <definedName name="__Goi8" localSheetId="1" hidden="1">{"'Sheet1'!$L$16"}</definedName>
    <definedName name="__Goi8" hidden="1">{"'Sheet1'!$L$16"}</definedName>
    <definedName name="__IntlFixup" hidden="1">TRUE</definedName>
    <definedName name="__Lan1" localSheetId="5" hidden="1">{"'Sheet1'!$L$16"}</definedName>
    <definedName name="__Lan1" localSheetId="7" hidden="1">{"'Sheet1'!$L$16"}</definedName>
    <definedName name="__Lan1" localSheetId="8" hidden="1">{"'Sheet1'!$L$16"}</definedName>
    <definedName name="__Lan1" localSheetId="1" hidden="1">{"'Sheet1'!$L$16"}</definedName>
    <definedName name="__Lan1" hidden="1">{"'Sheet1'!$L$16"}</definedName>
    <definedName name="__LAN3" localSheetId="5" hidden="1">{"'Sheet1'!$L$16"}</definedName>
    <definedName name="__LAN3" localSheetId="7" hidden="1">{"'Sheet1'!$L$16"}</definedName>
    <definedName name="__LAN3" localSheetId="8" hidden="1">{"'Sheet1'!$L$16"}</definedName>
    <definedName name="__LAN3" localSheetId="1" hidden="1">{"'Sheet1'!$L$16"}</definedName>
    <definedName name="__LAN3" hidden="1">{"'Sheet1'!$L$16"}</definedName>
    <definedName name="__NSO2" localSheetId="5" hidden="1">{"'Sheet1'!$L$16"}</definedName>
    <definedName name="__NSO2" localSheetId="7" hidden="1">{"'Sheet1'!$L$16"}</definedName>
    <definedName name="__NSO2" localSheetId="8" hidden="1">{"'Sheet1'!$L$16"}</definedName>
    <definedName name="__NSO2" localSheetId="1" hidden="1">{"'Sheet1'!$L$16"}</definedName>
    <definedName name="__NSO2" hidden="1">{"'Sheet1'!$L$16"}</definedName>
    <definedName name="__PA3" localSheetId="5" hidden="1">{"'Sheet1'!$L$16"}</definedName>
    <definedName name="__PA3" localSheetId="7" hidden="1">{"'Sheet1'!$L$16"}</definedName>
    <definedName name="__PA3" localSheetId="8" hidden="1">{"'Sheet1'!$L$16"}</definedName>
    <definedName name="__PA3" localSheetId="1" hidden="1">{"'Sheet1'!$L$16"}</definedName>
    <definedName name="__PA3" hidden="1">{"'Sheet1'!$L$16"}</definedName>
    <definedName name="__td1" localSheetId="5" hidden="1">{"'Sheet1'!$L$16"}</definedName>
    <definedName name="__td1" localSheetId="7" hidden="1">{"'Sheet1'!$L$16"}</definedName>
    <definedName name="__td1" localSheetId="8" hidden="1">{"'Sheet1'!$L$16"}</definedName>
    <definedName name="__td1" localSheetId="1" hidden="1">{"'Sheet1'!$L$16"}</definedName>
    <definedName name="__td1" hidden="1">{"'Sheet1'!$L$16"}</definedName>
    <definedName name="__tt3" localSheetId="5" hidden="1">{"'Sheet1'!$L$16"}</definedName>
    <definedName name="__tt3" localSheetId="7" hidden="1">{"'Sheet1'!$L$16"}</definedName>
    <definedName name="__tt3" localSheetId="8" hidden="1">{"'Sheet1'!$L$16"}</definedName>
    <definedName name="__tt3" localSheetId="1" hidden="1">{"'Sheet1'!$L$16"}</definedName>
    <definedName name="__tt3" hidden="1">{"'Sheet1'!$L$16"}</definedName>
    <definedName name="__TT31" localSheetId="5" hidden="1">{"'Sheet1'!$L$16"}</definedName>
    <definedName name="__TT31" localSheetId="7" hidden="1">{"'Sheet1'!$L$16"}</definedName>
    <definedName name="__TT31" localSheetId="8" hidden="1">{"'Sheet1'!$L$16"}</definedName>
    <definedName name="__TT31" localSheetId="1" hidden="1">{"'Sheet1'!$L$16"}</definedName>
    <definedName name="__TT31" hidden="1">{"'Sheet1'!$L$16"}</definedName>
    <definedName name="_1" localSheetId="5">#REF!</definedName>
    <definedName name="_1" localSheetId="8">#REF!</definedName>
    <definedName name="_1" localSheetId="1">#REF!</definedName>
    <definedName name="_1">#REF!</definedName>
    <definedName name="_1000A01">#N/A</definedName>
    <definedName name="_2" localSheetId="5">#REF!</definedName>
    <definedName name="_2" localSheetId="8">#REF!</definedName>
    <definedName name="_2" localSheetId="1">#REF!</definedName>
    <definedName name="_2">#REF!</definedName>
    <definedName name="_a1" localSheetId="5" hidden="1">{"'Sheet1'!$L$16"}</definedName>
    <definedName name="_a1" localSheetId="7" hidden="1">{"'Sheet1'!$L$16"}</definedName>
    <definedName name="_a1" localSheetId="8" hidden="1">{"'Sheet1'!$L$16"}</definedName>
    <definedName name="_a1" localSheetId="1" hidden="1">{"'Sheet1'!$L$16"}</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an2" hidden="1">{"'Sheet1'!$L$16"}</definedName>
    <definedName name="_btc20" localSheetId="5">#REF!</definedName>
    <definedName name="_btc20" localSheetId="8">#REF!</definedName>
    <definedName name="_btc20" localSheetId="1">#REF!</definedName>
    <definedName name="_btc20">#REF!</definedName>
    <definedName name="_btc30" localSheetId="5">#REF!</definedName>
    <definedName name="_btc30" localSheetId="8">#REF!</definedName>
    <definedName name="_btc30" localSheetId="1">#REF!</definedName>
    <definedName name="_btc30">#REF!</definedName>
    <definedName name="_btc35" localSheetId="5">#REF!</definedName>
    <definedName name="_btc35" localSheetId="8">#REF!</definedName>
    <definedName name="_btc35" localSheetId="1">#REF!</definedName>
    <definedName name="_btc35">#REF!</definedName>
    <definedName name="_BTH3" localSheetId="5" hidden="1">{"'Sheet1'!$L$16"}</definedName>
    <definedName name="_BTH3" localSheetId="7" hidden="1">{"'Sheet1'!$L$16"}</definedName>
    <definedName name="_BTH3" localSheetId="8" hidden="1">{"'Sheet1'!$L$16"}</definedName>
    <definedName name="_BTH3" localSheetId="1" hidden="1">{"'Sheet1'!$L$16"}</definedName>
    <definedName name="_BTH3" hidden="1">{"'Sheet1'!$L$16"}</definedName>
    <definedName name="_btm200" localSheetId="5">#REF!</definedName>
    <definedName name="_btm200" localSheetId="8">#REF!</definedName>
    <definedName name="_btm200" localSheetId="1">#REF!</definedName>
    <definedName name="_btm200">#REF!</definedName>
    <definedName name="_btm300" localSheetId="5">#REF!</definedName>
    <definedName name="_btm300" localSheetId="8">#REF!</definedName>
    <definedName name="_btm300" localSheetId="1">#REF!</definedName>
    <definedName name="_btm300">#REF!</definedName>
    <definedName name="_CON1" localSheetId="5">#REF!</definedName>
    <definedName name="_CON1" localSheetId="8">#REF!</definedName>
    <definedName name="_CON1" localSheetId="1">#REF!</definedName>
    <definedName name="_CON1">#REF!</definedName>
    <definedName name="_CON2" localSheetId="5">#REF!</definedName>
    <definedName name="_CON2" localSheetId="8">#REF!</definedName>
    <definedName name="_CON2" localSheetId="1">#REF!</definedName>
    <definedName name="_CON2">#REF!</definedName>
    <definedName name="_ddn400" localSheetId="5">#REF!</definedName>
    <definedName name="_ddn400" localSheetId="8">#REF!</definedName>
    <definedName name="_ddn400" localSheetId="1">#REF!</definedName>
    <definedName name="_ddn400">#REF!</definedName>
    <definedName name="_ddn600" localSheetId="5">#REF!</definedName>
    <definedName name="_ddn600" localSheetId="8">#REF!</definedName>
    <definedName name="_ddn600" localSheetId="1">#REF!</definedName>
    <definedName name="_ddn600">#REF!</definedName>
    <definedName name="_Fill" localSheetId="5" hidden="1">#REF!</definedName>
    <definedName name="_Fill" localSheetId="8" hidden="1">#REF!</definedName>
    <definedName name="_Fill" localSheetId="1" hidden="1">#REF!</definedName>
    <definedName name="_Fill" hidden="1">#REF!</definedName>
    <definedName name="_xlnm._FilterDatabase" localSheetId="4" hidden="1">'Mau 03'!$A$11:$E$27</definedName>
    <definedName name="_xlnm._FilterDatabase" localSheetId="5" hidden="1">'Mau 04'!$A$8:$K$88</definedName>
    <definedName name="_xlnm._FilterDatabase" localSheetId="7" hidden="1">'Mau 05'!$A$6:$D$6</definedName>
    <definedName name="_xlnm._FilterDatabase" localSheetId="8" hidden="1">'Mau 05 ()'!$A$6:$D$134</definedName>
    <definedName name="_xlnm._FilterDatabase" localSheetId="1" hidden="1">TH!$A$8:$K$89</definedName>
    <definedName name="_Goi8" localSheetId="5" hidden="1">{"'Sheet1'!$L$16"}</definedName>
    <definedName name="_Goi8" localSheetId="7" hidden="1">{"'Sheet1'!$L$16"}</definedName>
    <definedName name="_Goi8" localSheetId="8" hidden="1">{"'Sheet1'!$L$16"}</definedName>
    <definedName name="_Goi8" localSheetId="1" hidden="1">{"'Sheet1'!$L$16"}</definedName>
    <definedName name="_Goi8" hidden="1">{"'Sheet1'!$L$16"}</definedName>
    <definedName name="_h1" localSheetId="5" hidden="1">{"'Sheet1'!$L$16"}</definedName>
    <definedName name="_h1" localSheetId="7" hidden="1">{"'Sheet1'!$L$16"}</definedName>
    <definedName name="_h1" localSheetId="8" hidden="1">{"'Sheet1'!$L$16"}</definedName>
    <definedName name="_h1" localSheetId="1" hidden="1">{"'Sheet1'!$L$16"}</definedName>
    <definedName name="_h1" hidden="1">{"'Sheet1'!$L$16"}</definedName>
    <definedName name="_h2" localSheetId="5" hidden="1">{"'Sheet1'!$L$16"}</definedName>
    <definedName name="_h2" localSheetId="7" hidden="1">{"'Sheet1'!$L$16"}</definedName>
    <definedName name="_h2" localSheetId="8" hidden="1">{"'Sheet1'!$L$16"}</definedName>
    <definedName name="_h2" localSheetId="1" hidden="1">{"'Sheet1'!$L$16"}</definedName>
    <definedName name="_h2" hidden="1">{"'Sheet1'!$L$16"}</definedName>
    <definedName name="_h3" localSheetId="5" hidden="1">{"'Sheet1'!$L$16"}</definedName>
    <definedName name="_h3" localSheetId="7" hidden="1">{"'Sheet1'!$L$16"}</definedName>
    <definedName name="_h3" localSheetId="8" hidden="1">{"'Sheet1'!$L$16"}</definedName>
    <definedName name="_h3" localSheetId="1" hidden="1">{"'Sheet1'!$L$16"}</definedName>
    <definedName name="_h3" hidden="1">{"'Sheet1'!$L$16"}</definedName>
    <definedName name="_h5" localSheetId="5" hidden="1">{"'Sheet1'!$L$16"}</definedName>
    <definedName name="_h5" localSheetId="7" hidden="1">{"'Sheet1'!$L$16"}</definedName>
    <definedName name="_h5" localSheetId="8" hidden="1">{"'Sheet1'!$L$16"}</definedName>
    <definedName name="_h5" localSheetId="1" hidden="1">{"'Sheet1'!$L$16"}</definedName>
    <definedName name="_h5" hidden="1">{"'Sheet1'!$L$16"}</definedName>
    <definedName name="_h6" localSheetId="5" hidden="1">{"'Sheet1'!$L$16"}</definedName>
    <definedName name="_h6" localSheetId="7" hidden="1">{"'Sheet1'!$L$16"}</definedName>
    <definedName name="_h6" localSheetId="8" hidden="1">{"'Sheet1'!$L$16"}</definedName>
    <definedName name="_h6" localSheetId="1" hidden="1">{"'Sheet1'!$L$16"}</definedName>
    <definedName name="_h6" hidden="1">{"'Sheet1'!$L$16"}</definedName>
    <definedName name="_h7" localSheetId="5" hidden="1">{"'Sheet1'!$L$16"}</definedName>
    <definedName name="_h7" localSheetId="7" hidden="1">{"'Sheet1'!$L$16"}</definedName>
    <definedName name="_h7" localSheetId="8" hidden="1">{"'Sheet1'!$L$16"}</definedName>
    <definedName name="_h7" localSheetId="1" hidden="1">{"'Sheet1'!$L$16"}</definedName>
    <definedName name="_h7" hidden="1">{"'Sheet1'!$L$16"}</definedName>
    <definedName name="_h8" localSheetId="5" hidden="1">{"'Sheet1'!$L$16"}</definedName>
    <definedName name="_h8" localSheetId="7" hidden="1">{"'Sheet1'!$L$16"}</definedName>
    <definedName name="_h8" localSheetId="8" hidden="1">{"'Sheet1'!$L$16"}</definedName>
    <definedName name="_h8" localSheetId="1" hidden="1">{"'Sheet1'!$L$16"}</definedName>
    <definedName name="_h8" hidden="1">{"'Sheet1'!$L$16"}</definedName>
    <definedName name="_h9" localSheetId="5" hidden="1">{"'Sheet1'!$L$16"}</definedName>
    <definedName name="_h9" localSheetId="7" hidden="1">{"'Sheet1'!$L$16"}</definedName>
    <definedName name="_h9" localSheetId="8" hidden="1">{"'Sheet1'!$L$16"}</definedName>
    <definedName name="_h9" localSheetId="1" hidden="1">{"'Sheet1'!$L$16"}</definedName>
    <definedName name="_h9" hidden="1">{"'Sheet1'!$L$16"}</definedName>
    <definedName name="_hso2" localSheetId="5">#REF!</definedName>
    <definedName name="_hso2" localSheetId="8">#REF!</definedName>
    <definedName name="_hso2" localSheetId="1">#REF!</definedName>
    <definedName name="_hso2">#REF!</definedName>
    <definedName name="_hu1" hidden="1">{"'Sheet1'!$L$16"}</definedName>
    <definedName name="_hu2" hidden="1">{"'Sheet1'!$L$16"}</definedName>
    <definedName name="_hu5" hidden="1">{"'Sheet1'!$L$16"}</definedName>
    <definedName name="_hu6" hidden="1">{"'Sheet1'!$L$16"}</definedName>
    <definedName name="_Key1" localSheetId="5" hidden="1">#REF!</definedName>
    <definedName name="_Key1" localSheetId="8" hidden="1">#REF!</definedName>
    <definedName name="_Key1" localSheetId="1" hidden="1">#REF!</definedName>
    <definedName name="_Key1" hidden="1">#REF!</definedName>
    <definedName name="_Key2" localSheetId="5" hidden="1">#REF!</definedName>
    <definedName name="_Key2" localSheetId="8" hidden="1">#REF!</definedName>
    <definedName name="_Key2" localSheetId="1" hidden="1">#REF!</definedName>
    <definedName name="_Key2" hidden="1">#REF!</definedName>
    <definedName name="_kha1" localSheetId="5">#REF!</definedName>
    <definedName name="_kha1" localSheetId="8">#REF!</definedName>
    <definedName name="_kha1" localSheetId="1">#REF!</definedName>
    <definedName name="_kha1">#REF!</definedName>
    <definedName name="_Lan1" localSheetId="5" hidden="1">{"'Sheet1'!$L$16"}</definedName>
    <definedName name="_Lan1" localSheetId="7" hidden="1">{"'Sheet1'!$L$16"}</definedName>
    <definedName name="_Lan1" localSheetId="8" hidden="1">{"'Sheet1'!$L$16"}</definedName>
    <definedName name="_Lan1" localSheetId="1" hidden="1">{"'Sheet1'!$L$16"}</definedName>
    <definedName name="_Lan1" hidden="1">{"'Sheet1'!$L$16"}</definedName>
    <definedName name="_LAN3" localSheetId="5" hidden="1">{"'Sheet1'!$L$16"}</definedName>
    <definedName name="_LAN3" localSheetId="7" hidden="1">{"'Sheet1'!$L$16"}</definedName>
    <definedName name="_LAN3" localSheetId="8" hidden="1">{"'Sheet1'!$L$16"}</definedName>
    <definedName name="_LAN3" localSheetId="1" hidden="1">{"'Sheet1'!$L$16"}</definedName>
    <definedName name="_LAN3" hidden="1">{"'Sheet1'!$L$16"}</definedName>
    <definedName name="_M36" hidden="1">{"'Sheet1'!$L$16"}</definedName>
    <definedName name="_MAC12" localSheetId="5">#REF!</definedName>
    <definedName name="_MAC12" localSheetId="8">#REF!</definedName>
    <definedName name="_MAC12" localSheetId="1">#REF!</definedName>
    <definedName name="_MAC12">#REF!</definedName>
    <definedName name="_MAC46" localSheetId="5">#REF!</definedName>
    <definedName name="_MAC46" localSheetId="8">#REF!</definedName>
    <definedName name="_MAC46" localSheetId="1">#REF!</definedName>
    <definedName name="_MAC46">#REF!</definedName>
    <definedName name="_NCL100" localSheetId="5">#REF!</definedName>
    <definedName name="_NCL100" localSheetId="8">#REF!</definedName>
    <definedName name="_NCL100" localSheetId="1">#REF!</definedName>
    <definedName name="_NCL100">#REF!</definedName>
    <definedName name="_NCL200" localSheetId="5">#REF!</definedName>
    <definedName name="_NCL200" localSheetId="8">#REF!</definedName>
    <definedName name="_NCL200" localSheetId="1">#REF!</definedName>
    <definedName name="_NCL200">#REF!</definedName>
    <definedName name="_NCL250" localSheetId="5">#REF!</definedName>
    <definedName name="_NCL250" localSheetId="8">#REF!</definedName>
    <definedName name="_NCL250" localSheetId="1">#REF!</definedName>
    <definedName name="_NCL250">#REF!</definedName>
    <definedName name="_NET2" localSheetId="5">#REF!</definedName>
    <definedName name="_NET2" localSheetId="8">#REF!</definedName>
    <definedName name="_NET2" localSheetId="1">#REF!</definedName>
    <definedName name="_NET2">#REF!</definedName>
    <definedName name="_nin190" localSheetId="5">#REF!</definedName>
    <definedName name="_nin190" localSheetId="8">#REF!</definedName>
    <definedName name="_nin190" localSheetId="1">#REF!</definedName>
    <definedName name="_nin190">#REF!</definedName>
    <definedName name="_NSO2" localSheetId="5" hidden="1">{"'Sheet1'!$L$16"}</definedName>
    <definedName name="_NSO2" localSheetId="7" hidden="1">{"'Sheet1'!$L$16"}</definedName>
    <definedName name="_NSO2" localSheetId="8" hidden="1">{"'Sheet1'!$L$16"}</definedName>
    <definedName name="_NSO2" localSheetId="1" hidden="1">{"'Sheet1'!$L$16"}</definedName>
    <definedName name="_NSO2" hidden="1">{"'Sheet1'!$L$16"}</definedName>
    <definedName name="_Order1" hidden="1">255</definedName>
    <definedName name="_Order2" hidden="1">255</definedName>
    <definedName name="_PA3" localSheetId="5" hidden="1">{"'Sheet1'!$L$16"}</definedName>
    <definedName name="_PA3" localSheetId="7" hidden="1">{"'Sheet1'!$L$16"}</definedName>
    <definedName name="_PA3" localSheetId="8" hidden="1">{"'Sheet1'!$L$16"}</definedName>
    <definedName name="_PA3" localSheetId="1" hidden="1">{"'Sheet1'!$L$16"}</definedName>
    <definedName name="_PA3" hidden="1">{"'Sheet1'!$L$16"}</definedName>
    <definedName name="_Sat27" localSheetId="5">#REF!</definedName>
    <definedName name="_Sat27" localSheetId="8">#REF!</definedName>
    <definedName name="_Sat27" localSheetId="1">#REF!</definedName>
    <definedName name="_Sat27">#REF!</definedName>
    <definedName name="_Sat6" localSheetId="5">#REF!</definedName>
    <definedName name="_Sat6" localSheetId="8">#REF!</definedName>
    <definedName name="_Sat6" localSheetId="1">#REF!</definedName>
    <definedName name="_Sat6">#REF!</definedName>
    <definedName name="_sc1" localSheetId="5">#REF!</definedName>
    <definedName name="_sc1" localSheetId="8">#REF!</definedName>
    <definedName name="_sc1" localSheetId="1">#REF!</definedName>
    <definedName name="_sc1">#REF!</definedName>
    <definedName name="_SC2" localSheetId="5">#REF!</definedName>
    <definedName name="_SC2" localSheetId="8">#REF!</definedName>
    <definedName name="_SC2" localSheetId="1">#REF!</definedName>
    <definedName name="_SC2">#REF!</definedName>
    <definedName name="_sc3" localSheetId="5">#REF!</definedName>
    <definedName name="_sc3" localSheetId="8">#REF!</definedName>
    <definedName name="_sc3" localSheetId="1">#REF!</definedName>
    <definedName name="_sc3">#REF!</definedName>
    <definedName name="_SN3" localSheetId="5">#REF!</definedName>
    <definedName name="_SN3" localSheetId="8">#REF!</definedName>
    <definedName name="_SN3" localSheetId="1">#REF!</definedName>
    <definedName name="_SN3">#REF!</definedName>
    <definedName name="_Sort" localSheetId="5" hidden="1">#REF!</definedName>
    <definedName name="_Sort" localSheetId="8" hidden="1">#REF!</definedName>
    <definedName name="_Sort" localSheetId="1" hidden="1">#REF!</definedName>
    <definedName name="_Sort" hidden="1">#REF!</definedName>
    <definedName name="_tct3" localSheetId="5">#REF!</definedName>
    <definedName name="_tct3" localSheetId="8">#REF!</definedName>
    <definedName name="_tct3" localSheetId="1">#REF!</definedName>
    <definedName name="_tct3">#REF!</definedName>
    <definedName name="_tct5" localSheetId="5">#REF!</definedName>
    <definedName name="_tct5" localSheetId="8">#REF!</definedName>
    <definedName name="_tct5" localSheetId="1">#REF!</definedName>
    <definedName name="_tct5">#REF!</definedName>
    <definedName name="_td1" localSheetId="5" hidden="1">{"'Sheet1'!$L$16"}</definedName>
    <definedName name="_td1" localSheetId="7" hidden="1">{"'Sheet1'!$L$16"}</definedName>
    <definedName name="_td1" localSheetId="8" hidden="1">{"'Sheet1'!$L$16"}</definedName>
    <definedName name="_td1" localSheetId="1" hidden="1">{"'Sheet1'!$L$16"}</definedName>
    <definedName name="_td1" hidden="1">{"'Sheet1'!$L$16"}</definedName>
    <definedName name="_TL1" localSheetId="5">#REF!</definedName>
    <definedName name="_TL1" localSheetId="8">#REF!</definedName>
    <definedName name="_TL1" localSheetId="1">#REF!</definedName>
    <definedName name="_TL1">#REF!</definedName>
    <definedName name="_TL2" localSheetId="5">#REF!</definedName>
    <definedName name="_TL2" localSheetId="8">#REF!</definedName>
    <definedName name="_TL2" localSheetId="1">#REF!</definedName>
    <definedName name="_TL2">#REF!</definedName>
    <definedName name="_TL3" localSheetId="5">#REF!</definedName>
    <definedName name="_TL3" localSheetId="8">#REF!</definedName>
    <definedName name="_TL3" localSheetId="1">#REF!</definedName>
    <definedName name="_TL3">#REF!</definedName>
    <definedName name="_TLA120" localSheetId="5">#REF!</definedName>
    <definedName name="_TLA120" localSheetId="8">#REF!</definedName>
    <definedName name="_TLA120" localSheetId="1">#REF!</definedName>
    <definedName name="_TLA120">#REF!</definedName>
    <definedName name="_TLA35" localSheetId="5">#REF!</definedName>
    <definedName name="_TLA35" localSheetId="8">#REF!</definedName>
    <definedName name="_TLA35" localSheetId="1">#REF!</definedName>
    <definedName name="_TLA35">#REF!</definedName>
    <definedName name="_TLA50" localSheetId="5">#REF!</definedName>
    <definedName name="_TLA50" localSheetId="8">#REF!</definedName>
    <definedName name="_TLA50" localSheetId="1">#REF!</definedName>
    <definedName name="_TLA50">#REF!</definedName>
    <definedName name="_TLA70" localSheetId="5">#REF!</definedName>
    <definedName name="_TLA70" localSheetId="8">#REF!</definedName>
    <definedName name="_TLA70" localSheetId="1">#REF!</definedName>
    <definedName name="_TLA70">#REF!</definedName>
    <definedName name="_TLA95" localSheetId="5">#REF!</definedName>
    <definedName name="_TLA95" localSheetId="8">#REF!</definedName>
    <definedName name="_TLA95" localSheetId="1">#REF!</definedName>
    <definedName name="_TLA95">#REF!</definedName>
    <definedName name="_Tru21" hidden="1">{"'Sheet1'!$L$16"}</definedName>
    <definedName name="_tt3" localSheetId="5" hidden="1">{"'Sheet1'!$L$16"}</definedName>
    <definedName name="_tt3" localSheetId="7" hidden="1">{"'Sheet1'!$L$16"}</definedName>
    <definedName name="_tt3" localSheetId="8" hidden="1">{"'Sheet1'!$L$16"}</definedName>
    <definedName name="_tt3" localSheetId="1" hidden="1">{"'Sheet1'!$L$16"}</definedName>
    <definedName name="_tt3" hidden="1">{"'Sheet1'!$L$16"}</definedName>
    <definedName name="_TT31" localSheetId="5" hidden="1">{"'Sheet1'!$L$16"}</definedName>
    <definedName name="_TT31" localSheetId="7" hidden="1">{"'Sheet1'!$L$16"}</definedName>
    <definedName name="_TT31" localSheetId="8" hidden="1">{"'Sheet1'!$L$16"}</definedName>
    <definedName name="_TT31" localSheetId="1" hidden="1">{"'Sheet1'!$L$16"}</definedName>
    <definedName name="_TT31" hidden="1">{"'Sheet1'!$L$16"}</definedName>
    <definedName name="_tz593" localSheetId="5">#REF!</definedName>
    <definedName name="_tz593" localSheetId="8">#REF!</definedName>
    <definedName name="_tz593" localSheetId="1">#REF!</definedName>
    <definedName name="_tz593">#REF!</definedName>
    <definedName name="_VL100" localSheetId="5">#REF!</definedName>
    <definedName name="_VL100" localSheetId="8">#REF!</definedName>
    <definedName name="_VL100" localSheetId="1">#REF!</definedName>
    <definedName name="_VL100">#REF!</definedName>
    <definedName name="_VL200" localSheetId="5">#REF!</definedName>
    <definedName name="_VL200" localSheetId="8">#REF!</definedName>
    <definedName name="_VL200" localSheetId="1">#REF!</definedName>
    <definedName name="_VL200">#REF!</definedName>
    <definedName name="_VL250" localSheetId="5">#REF!</definedName>
    <definedName name="_VL250" localSheetId="8">#REF!</definedName>
    <definedName name="_VL250" localSheetId="1">#REF!</definedName>
    <definedName name="_VL250">#REF!</definedName>
    <definedName name="a" localSheetId="7" hidden="1">{"'Sheet1'!$L$16"}</definedName>
    <definedName name="a" localSheetId="8"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5">#REF!</definedName>
    <definedName name="A120_" localSheetId="8">#REF!</definedName>
    <definedName name="A120_" localSheetId="1">#REF!</definedName>
    <definedName name="A120_">#REF!</definedName>
    <definedName name="a277Print_Titles" localSheetId="5">#REF!</definedName>
    <definedName name="a277Print_Titles" localSheetId="8">#REF!</definedName>
    <definedName name="a277Print_Titles" localSheetId="1">#REF!</definedName>
    <definedName name="a277Print_Titles">#REF!</definedName>
    <definedName name="A35_" localSheetId="5">#REF!</definedName>
    <definedName name="A35_" localSheetId="8">#REF!</definedName>
    <definedName name="A35_" localSheetId="1">#REF!</definedName>
    <definedName name="A35_">#REF!</definedName>
    <definedName name="A50_" localSheetId="5">#REF!</definedName>
    <definedName name="A50_" localSheetId="8">#REF!</definedName>
    <definedName name="A50_" localSheetId="1">#REF!</definedName>
    <definedName name="A50_">#REF!</definedName>
    <definedName name="A70_" localSheetId="5">#REF!</definedName>
    <definedName name="A70_" localSheetId="8">#REF!</definedName>
    <definedName name="A70_" localSheetId="1">#REF!</definedName>
    <definedName name="A70_">#REF!</definedName>
    <definedName name="A95_" localSheetId="5">#REF!</definedName>
    <definedName name="A95_" localSheetId="8">#REF!</definedName>
    <definedName name="A95_" localSheetId="1">#REF!</definedName>
    <definedName name="A95_">#REF!</definedName>
    <definedName name="AA" localSheetId="5">#REF!</definedName>
    <definedName name="AA" localSheetId="8">#REF!</definedName>
    <definedName name="AA" localSheetId="1">#REF!</definedName>
    <definedName name="AA">#REF!</definedName>
    <definedName name="aaa" localSheetId="7" hidden="1">{"'Sheet1'!$L$16"}</definedName>
    <definedName name="aaa" localSheetId="8" hidden="1">{"'Sheet1'!$L$16"}</definedName>
    <definedName name="aaa" hidden="1">{"'Sheet1'!$L$16"}</definedName>
    <definedName name="aaaaa" localSheetId="5" hidden="1">{"'Sheet1'!$L$16"}</definedName>
    <definedName name="aaaaa" localSheetId="7" hidden="1">{"'Sheet1'!$L$16"}</definedName>
    <definedName name="aaaaa" localSheetId="8" hidden="1">{"'Sheet1'!$L$16"}</definedName>
    <definedName name="aaaaa" localSheetId="1" hidden="1">{"'Sheet1'!$L$16"}</definedName>
    <definedName name="aaaaa" hidden="1">{"'Sheet1'!$L$16"}</definedName>
    <definedName name="aaaaaa" localSheetId="5" hidden="1">{"'Sheet1'!$L$16"}</definedName>
    <definedName name="aaaaaa" localSheetId="7" hidden="1">{"'Sheet1'!$L$16"}</definedName>
    <definedName name="aaaaaa" localSheetId="8" hidden="1">{"'Sheet1'!$L$16"}</definedName>
    <definedName name="aaaaaa" localSheetId="1" hidden="1">{"'Sheet1'!$L$16"}</definedName>
    <definedName name="aaaaaa" hidden="1">{"'Sheet1'!$L$16"}</definedName>
    <definedName name="aaaaaaa" localSheetId="5" hidden="1">{"'Sheet1'!$L$16"}</definedName>
    <definedName name="aaaaaaa" localSheetId="7" hidden="1">{"'Sheet1'!$L$16"}</definedName>
    <definedName name="aaaaaaa" localSheetId="8" hidden="1">{"'Sheet1'!$L$16"}</definedName>
    <definedName name="aaaaaaa" localSheetId="1" hidden="1">{"'Sheet1'!$L$16"}</definedName>
    <definedName name="aaaaaaa" hidden="1">{"'Sheet1'!$L$16"}</definedName>
    <definedName name="aaaaaaaaaaaaaaaaaaaaa" localSheetId="5" hidden="1">{"'Sheet1'!$L$16"}</definedName>
    <definedName name="aaaaaaaaaaaaaaaaaaaaa" localSheetId="7" hidden="1">{"'Sheet1'!$L$16"}</definedName>
    <definedName name="aaaaaaaaaaaaaaaaaaaaa" localSheetId="8" hidden="1">{"'Sheet1'!$L$16"}</definedName>
    <definedName name="aaaaaaaaaaaaaaaaaaaaa" localSheetId="1" hidden="1">{"'Sheet1'!$L$16"}</definedName>
    <definedName name="aaaaaaaaaaaaaaaaaaaaa" hidden="1">{"'Sheet1'!$L$16"}</definedName>
    <definedName name="aaaaaaaaaaaaaaaaaaaaaa" localSheetId="5" hidden="1">{"'Sheet1'!$L$16"}</definedName>
    <definedName name="aaaaaaaaaaaaaaaaaaaaaa" localSheetId="7" hidden="1">{"'Sheet1'!$L$16"}</definedName>
    <definedName name="aaaaaaaaaaaaaaaaaaaaaa" localSheetId="8" hidden="1">{"'Sheet1'!$L$16"}</definedName>
    <definedName name="aaaaaaaaaaaaaaaaaaaaaa" localSheetId="1" hidden="1">{"'Sheet1'!$L$16"}</definedName>
    <definedName name="aaaaaaaaaaaaaaaaaaaaaa" hidden="1">{"'Sheet1'!$L$16"}</definedName>
    <definedName name="AB" localSheetId="5">#REF!</definedName>
    <definedName name="AB" localSheetId="8">#REF!</definedName>
    <definedName name="AB" localSheetId="1">#REF!</definedName>
    <definedName name="AB">#REF!</definedName>
    <definedName name="AC120_" localSheetId="5">#REF!</definedName>
    <definedName name="AC120_" localSheetId="8">#REF!</definedName>
    <definedName name="AC120_" localSheetId="1">#REF!</definedName>
    <definedName name="AC120_">#REF!</definedName>
    <definedName name="AC35_" localSheetId="5">#REF!</definedName>
    <definedName name="AC35_" localSheetId="8">#REF!</definedName>
    <definedName name="AC35_" localSheetId="1">#REF!</definedName>
    <definedName name="AC35_">#REF!</definedName>
    <definedName name="AC50_" localSheetId="5">#REF!</definedName>
    <definedName name="AC50_" localSheetId="8">#REF!</definedName>
    <definedName name="AC50_" localSheetId="1">#REF!</definedName>
    <definedName name="AC50_">#REF!</definedName>
    <definedName name="AC70_" localSheetId="5">#REF!</definedName>
    <definedName name="AC70_" localSheetId="8">#REF!</definedName>
    <definedName name="AC70_" localSheetId="1">#REF!</definedName>
    <definedName name="AC70_">#REF!</definedName>
    <definedName name="AC95_" localSheetId="5">#REF!</definedName>
    <definedName name="AC95_" localSheetId="8">#REF!</definedName>
    <definedName name="AC95_" localSheetId="1">#REF!</definedName>
    <definedName name="AC95_">#REF!</definedName>
    <definedName name="ADADADD" localSheetId="5" hidden="1">{"'Sheet1'!$L$16"}</definedName>
    <definedName name="ADADADD" localSheetId="7" hidden="1">{"'Sheet1'!$L$16"}</definedName>
    <definedName name="ADADADD" localSheetId="8" hidden="1">{"'Sheet1'!$L$16"}</definedName>
    <definedName name="ADADADD" localSheetId="1" hidden="1">{"'Sheet1'!$L$16"}</definedName>
    <definedName name="ADADADD" hidden="1">{"'Sheet1'!$L$16"}</definedName>
    <definedName name="ae" localSheetId="5" hidden="1">{"'Sheet1'!$L$16"}</definedName>
    <definedName name="ae" localSheetId="7" hidden="1">{"'Sheet1'!$L$16"}</definedName>
    <definedName name="ae" localSheetId="8" hidden="1">{"'Sheet1'!$L$16"}</definedName>
    <definedName name="ae" localSheetId="1" hidden="1">{"'Sheet1'!$L$16"}</definedName>
    <definedName name="ae" hidden="1">{"'Sheet1'!$L$16"}</definedName>
    <definedName name="ag15F80" localSheetId="5">#REF!</definedName>
    <definedName name="ag15F80" localSheetId="8">#REF!</definedName>
    <definedName name="ag15F80" localSheetId="1">#REF!</definedName>
    <definedName name="ag15F80">#REF!</definedName>
    <definedName name="All_Item" localSheetId="5">#REF!</definedName>
    <definedName name="All_Item" localSheetId="8">#REF!</definedName>
    <definedName name="All_Item" localSheetId="1">#REF!</definedName>
    <definedName name="All_Item">#REF!</definedName>
    <definedName name="ALPIN">#N/A</definedName>
    <definedName name="ALPJYOU">#N/A</definedName>
    <definedName name="ALPTOI">#N/A</definedName>
    <definedName name="anscount" hidden="1">1</definedName>
    <definedName name="ATGT" hidden="1">{"'Sheet1'!$L$16"}</definedName>
    <definedName name="B_n_tuyÓn_than_Cöa__ng">"tco"</definedName>
    <definedName name="BB" localSheetId="5">#REF!</definedName>
    <definedName name="BB" localSheetId="8">#REF!</definedName>
    <definedName name="BB" localSheetId="1">#REF!</definedName>
    <definedName name="BB">#REF!</definedName>
    <definedName name="bbkt" localSheetId="5">#REF!</definedName>
    <definedName name="bbkt" localSheetId="8">#REF!</definedName>
    <definedName name="bbkt" localSheetId="1">#REF!</definedName>
    <definedName name="bbkt">#REF!</definedName>
    <definedName name="bbtc" localSheetId="5">#REF!</definedName>
    <definedName name="bbtc" localSheetId="8">#REF!</definedName>
    <definedName name="bbtc" localSheetId="1">#REF!</definedName>
    <definedName name="bbtc">#REF!</definedName>
    <definedName name="BCBo" localSheetId="5" hidden="1">{"'Sheet1'!$L$16"}</definedName>
    <definedName name="BCBo" localSheetId="7" hidden="1">{"'Sheet1'!$L$16"}</definedName>
    <definedName name="BCBo" localSheetId="8" hidden="1">{"'Sheet1'!$L$16"}</definedName>
    <definedName name="BCBo" localSheetId="1" hidden="1">{"'Sheet1'!$L$16"}</definedName>
    <definedName name="BCBo" hidden="1">{"'Sheet1'!$L$16"}</definedName>
    <definedName name="bé_giao_th_ng" localSheetId="5">#REF!</definedName>
    <definedName name="bé_giao_th_ng" localSheetId="8">#REF!</definedName>
    <definedName name="bé_giao_th_ng" localSheetId="1">#REF!</definedName>
    <definedName name="bé_giao_th_ng">#REF!</definedName>
    <definedName name="bé_x_y_dùng" localSheetId="5">#REF!</definedName>
    <definedName name="bé_x_y_dùng" localSheetId="8">#REF!</definedName>
    <definedName name="bé_x_y_dùng" localSheetId="1">#REF!</definedName>
    <definedName name="bé_x_y_dùng">#REF!</definedName>
    <definedName name="Bgiang" hidden="1">{"'Sheet1'!$L$16"}</definedName>
    <definedName name="BOQ" localSheetId="5">#REF!</definedName>
    <definedName name="BOQ" localSheetId="8">#REF!</definedName>
    <definedName name="BOQ" localSheetId="1">#REF!</definedName>
    <definedName name="BOQ">#REF!</definedName>
    <definedName name="BT" localSheetId="5">#REF!</definedName>
    <definedName name="BT" localSheetId="8">#REF!</definedName>
    <definedName name="BT" localSheetId="1">#REF!</definedName>
    <definedName name="BT">#REF!</definedName>
    <definedName name="buoc" localSheetId="5">#REF!</definedName>
    <definedName name="buoc" localSheetId="8">#REF!</definedName>
    <definedName name="buoc" localSheetId="1">#REF!</definedName>
    <definedName name="buoc">#REF!</definedName>
    <definedName name="BVCISUMMARY" localSheetId="5">#REF!</definedName>
    <definedName name="BVCISUMMARY" localSheetId="8">#REF!</definedName>
    <definedName name="BVCISUMMARY" localSheetId="1">#REF!</definedName>
    <definedName name="BVCISUMMARY">#REF!</definedName>
    <definedName name="C_" localSheetId="5">#REF!</definedName>
    <definedName name="C_" localSheetId="8">#REF!</definedName>
    <definedName name="C_" localSheetId="1">#REF!</definedName>
    <definedName name="C_">#REF!</definedName>
    <definedName name="Category_All" localSheetId="5">#REF!</definedName>
    <definedName name="Category_All" localSheetId="8">#REF!</definedName>
    <definedName name="Category_All" localSheetId="1">#REF!</definedName>
    <definedName name="Category_All">#REF!</definedName>
    <definedName name="CATIN">#N/A</definedName>
    <definedName name="CATJYOU">#N/A</definedName>
    <definedName name="CATREC">#N/A</definedName>
    <definedName name="CATSYU">#N/A</definedName>
    <definedName name="CC" localSheetId="5">#REF!</definedName>
    <definedName name="CC" localSheetId="8">#REF!</definedName>
    <definedName name="CC" localSheetId="1">#REF!</definedName>
    <definedName name="CC">#REF!</definedName>
    <definedName name="CCS" localSheetId="5">#REF!</definedName>
    <definedName name="CCS" localSheetId="8">#REF!</definedName>
    <definedName name="CCS" localSheetId="1">#REF!</definedName>
    <definedName name="CCS">#REF!</definedName>
    <definedName name="CDD" localSheetId="5">#REF!</definedName>
    <definedName name="CDD" localSheetId="8">#REF!</definedName>
    <definedName name="CDD" localSheetId="1">#REF!</definedName>
    <definedName name="CDD">#REF!</definedName>
    <definedName name="CH" localSheetId="5">#REF!</definedName>
    <definedName name="CH" localSheetId="8">#REF!</definedName>
    <definedName name="CH" localSheetId="1">#REF!</definedName>
    <definedName name="CH">#REF!</definedName>
    <definedName name="chitietbgiang2" hidden="1">{"'Sheet1'!$L$16"}</definedName>
    <definedName name="chungloainhapthan" localSheetId="5">#REF!</definedName>
    <definedName name="chungloainhapthan" localSheetId="8">#REF!</definedName>
    <definedName name="chungloainhapthan" localSheetId="1">#REF!</definedName>
    <definedName name="chungloainhapthan">#REF!</definedName>
    <definedName name="chungloaiXNT" localSheetId="5">#REF!</definedName>
    <definedName name="chungloaiXNT" localSheetId="8">#REF!</definedName>
    <definedName name="chungloaiXNT" localSheetId="1">#REF!</definedName>
    <definedName name="chungloaiXNT">#REF!</definedName>
    <definedName name="chungloaixuatthan" localSheetId="5">#REF!</definedName>
    <definedName name="chungloaixuatthan" localSheetId="8">#REF!</definedName>
    <definedName name="chungloaixuatthan" localSheetId="1">#REF!</definedName>
    <definedName name="chungloaixuatthan">#REF!</definedName>
    <definedName name="CK" localSheetId="5">#REF!</definedName>
    <definedName name="CK" localSheetId="8">#REF!</definedName>
    <definedName name="CK" localSheetId="1">#REF!</definedName>
    <definedName name="CK">#REF!</definedName>
    <definedName name="CLVC3">0.1</definedName>
    <definedName name="CLVCTB" localSheetId="5">#REF!</definedName>
    <definedName name="CLVCTB" localSheetId="8">#REF!</definedName>
    <definedName name="CLVCTB" localSheetId="1">#REF!</definedName>
    <definedName name="CLVCTB">#REF!</definedName>
    <definedName name="CLVL" localSheetId="5">#REF!</definedName>
    <definedName name="CLVL" localSheetId="8">#REF!</definedName>
    <definedName name="CLVL" localSheetId="1">#REF!</definedName>
    <definedName name="CLVL">#REF!</definedName>
    <definedName name="Co" localSheetId="5">#REF!</definedName>
    <definedName name="Co" localSheetId="8">#REF!</definedName>
    <definedName name="Co" localSheetId="1">#REF!</definedName>
    <definedName name="Co">#REF!</definedName>
    <definedName name="CoCauN" hidden="1">{"'Sheet1'!$L$16"}</definedName>
    <definedName name="Cöï_ly_vaän_chuyeãn" localSheetId="5">#REF!</definedName>
    <definedName name="Cöï_ly_vaän_chuyeãn" localSheetId="8">#REF!</definedName>
    <definedName name="Cöï_ly_vaän_chuyeãn" localSheetId="1">#REF!</definedName>
    <definedName name="Cöï_ly_vaän_chuyeãn">#REF!</definedName>
    <definedName name="CÖÏ_LY_VAÄN_CHUYEÅN" localSheetId="5">#REF!</definedName>
    <definedName name="CÖÏ_LY_VAÄN_CHUYEÅN" localSheetId="8">#REF!</definedName>
    <definedName name="CÖÏ_LY_VAÄN_CHUYEÅN" localSheetId="1">#REF!</definedName>
    <definedName name="CÖÏ_LY_VAÄN_CHUYEÅN">#REF!</definedName>
    <definedName name="COMMON" localSheetId="5">#REF!</definedName>
    <definedName name="COMMON" localSheetId="8">#REF!</definedName>
    <definedName name="COMMON" localSheetId="1">#REF!</definedName>
    <definedName name="COMMON">#REF!</definedName>
    <definedName name="CON_EQP_COS" localSheetId="5">#REF!</definedName>
    <definedName name="CON_EQP_COS" localSheetId="8">#REF!</definedName>
    <definedName name="CON_EQP_COS" localSheetId="1">#REF!</definedName>
    <definedName name="CON_EQP_COS">#REF!</definedName>
    <definedName name="CON_EQP_COST" localSheetId="5">#REF!</definedName>
    <definedName name="CON_EQP_COST" localSheetId="8">#REF!</definedName>
    <definedName name="CON_EQP_COST" localSheetId="1">#REF!</definedName>
    <definedName name="CON_EQP_COST">#REF!</definedName>
    <definedName name="CONST_EQ" localSheetId="5">#REF!</definedName>
    <definedName name="CONST_EQ" localSheetId="8">#REF!</definedName>
    <definedName name="CONST_EQ" localSheetId="1">#REF!</definedName>
    <definedName name="CONST_EQ">#REF!</definedName>
    <definedName name="COVER" localSheetId="5">#REF!</definedName>
    <definedName name="COVER" localSheetId="8">#REF!</definedName>
    <definedName name="COVER" localSheetId="1">#REF!</definedName>
    <definedName name="COVER">#REF!</definedName>
    <definedName name="cp" localSheetId="5">#REF!</definedName>
    <definedName name="cp" localSheetId="8">#REF!</definedName>
    <definedName name="cp" localSheetId="1">#REF!</definedName>
    <definedName name="cp">#REF!</definedName>
    <definedName name="CPVC100" localSheetId="5">#REF!</definedName>
    <definedName name="CPVC100" localSheetId="8">#REF!</definedName>
    <definedName name="CPVC100" localSheetId="1">#REF!</definedName>
    <definedName name="CPVC100">#REF!</definedName>
    <definedName name="CRD" localSheetId="5">#REF!</definedName>
    <definedName name="CRD" localSheetId="8">#REF!</definedName>
    <definedName name="CRD" localSheetId="1">#REF!</definedName>
    <definedName name="CRD">#REF!</definedName>
    <definedName name="CRITINST" localSheetId="5">#REF!</definedName>
    <definedName name="CRITINST" localSheetId="8">#REF!</definedName>
    <definedName name="CRITINST" localSheetId="1">#REF!</definedName>
    <definedName name="CRITINST">#REF!</definedName>
    <definedName name="CRITPURC" localSheetId="5">#REF!</definedName>
    <definedName name="CRITPURC" localSheetId="8">#REF!</definedName>
    <definedName name="CRITPURC" localSheetId="1">#REF!</definedName>
    <definedName name="CRITPURC">#REF!</definedName>
    <definedName name="CRS" localSheetId="5">#REF!</definedName>
    <definedName name="CRS" localSheetId="8">#REF!</definedName>
    <definedName name="CRS" localSheetId="1">#REF!</definedName>
    <definedName name="CRS">#REF!</definedName>
    <definedName name="CS_10" localSheetId="5">#REF!</definedName>
    <definedName name="CS_10" localSheetId="8">#REF!</definedName>
    <definedName name="CS_10" localSheetId="1">#REF!</definedName>
    <definedName name="CS_10">#REF!</definedName>
    <definedName name="CS_100" localSheetId="5">#REF!</definedName>
    <definedName name="CS_100" localSheetId="8">#REF!</definedName>
    <definedName name="CS_100" localSheetId="1">#REF!</definedName>
    <definedName name="CS_100">#REF!</definedName>
    <definedName name="CS_10S" localSheetId="5">#REF!</definedName>
    <definedName name="CS_10S" localSheetId="8">#REF!</definedName>
    <definedName name="CS_10S" localSheetId="1">#REF!</definedName>
    <definedName name="CS_10S">#REF!</definedName>
    <definedName name="CS_120" localSheetId="5">#REF!</definedName>
    <definedName name="CS_120" localSheetId="8">#REF!</definedName>
    <definedName name="CS_120" localSheetId="1">#REF!</definedName>
    <definedName name="CS_120">#REF!</definedName>
    <definedName name="CS_140" localSheetId="5">#REF!</definedName>
    <definedName name="CS_140" localSheetId="8">#REF!</definedName>
    <definedName name="CS_140" localSheetId="1">#REF!</definedName>
    <definedName name="CS_140">#REF!</definedName>
    <definedName name="CS_160" localSheetId="5">#REF!</definedName>
    <definedName name="CS_160" localSheetId="8">#REF!</definedName>
    <definedName name="CS_160" localSheetId="1">#REF!</definedName>
    <definedName name="CS_160">#REF!</definedName>
    <definedName name="CS_20" localSheetId="5">#REF!</definedName>
    <definedName name="CS_20" localSheetId="8">#REF!</definedName>
    <definedName name="CS_20" localSheetId="1">#REF!</definedName>
    <definedName name="CS_20">#REF!</definedName>
    <definedName name="CS_30" localSheetId="5">#REF!</definedName>
    <definedName name="CS_30" localSheetId="8">#REF!</definedName>
    <definedName name="CS_30" localSheetId="1">#REF!</definedName>
    <definedName name="CS_30">#REF!</definedName>
    <definedName name="CS_40" localSheetId="5">#REF!</definedName>
    <definedName name="CS_40" localSheetId="8">#REF!</definedName>
    <definedName name="CS_40" localSheetId="1">#REF!</definedName>
    <definedName name="CS_40">#REF!</definedName>
    <definedName name="CS_40S" localSheetId="5">#REF!</definedName>
    <definedName name="CS_40S" localSheetId="8">#REF!</definedName>
    <definedName name="CS_40S" localSheetId="1">#REF!</definedName>
    <definedName name="CS_40S">#REF!</definedName>
    <definedName name="CS_5S" localSheetId="5">#REF!</definedName>
    <definedName name="CS_5S" localSheetId="8">#REF!</definedName>
    <definedName name="CS_5S" localSheetId="1">#REF!</definedName>
    <definedName name="CS_5S">#REF!</definedName>
    <definedName name="CS_60" localSheetId="5">#REF!</definedName>
    <definedName name="CS_60" localSheetId="8">#REF!</definedName>
    <definedName name="CS_60" localSheetId="1">#REF!</definedName>
    <definedName name="CS_60">#REF!</definedName>
    <definedName name="CS_80" localSheetId="5">#REF!</definedName>
    <definedName name="CS_80" localSheetId="8">#REF!</definedName>
    <definedName name="CS_80" localSheetId="1">#REF!</definedName>
    <definedName name="CS_80">#REF!</definedName>
    <definedName name="CS_80S" localSheetId="5">#REF!</definedName>
    <definedName name="CS_80S" localSheetId="8">#REF!</definedName>
    <definedName name="CS_80S" localSheetId="1">#REF!</definedName>
    <definedName name="CS_80S">#REF!</definedName>
    <definedName name="CS_STD" localSheetId="5">#REF!</definedName>
    <definedName name="CS_STD" localSheetId="8">#REF!</definedName>
    <definedName name="CS_STD" localSheetId="1">#REF!</definedName>
    <definedName name="CS_STD">#REF!</definedName>
    <definedName name="CS_XS" localSheetId="5">#REF!</definedName>
    <definedName name="CS_XS" localSheetId="8">#REF!</definedName>
    <definedName name="CS_XS" localSheetId="1">#REF!</definedName>
    <definedName name="CS_XS">#REF!</definedName>
    <definedName name="CS_XXS" localSheetId="5">#REF!</definedName>
    <definedName name="CS_XXS" localSheetId="8">#REF!</definedName>
    <definedName name="CS_XXS" localSheetId="1">#REF!</definedName>
    <definedName name="CS_XXS">#REF!</definedName>
    <definedName name="csd3p" localSheetId="5">#REF!</definedName>
    <definedName name="csd3p" localSheetId="8">#REF!</definedName>
    <definedName name="csd3p" localSheetId="1">#REF!</definedName>
    <definedName name="csd3p">#REF!</definedName>
    <definedName name="csddg1p" localSheetId="5">#REF!</definedName>
    <definedName name="csddg1p" localSheetId="8">#REF!</definedName>
    <definedName name="csddg1p" localSheetId="1">#REF!</definedName>
    <definedName name="csddg1p">#REF!</definedName>
    <definedName name="csddt1p" localSheetId="5">#REF!</definedName>
    <definedName name="csddt1p" localSheetId="8">#REF!</definedName>
    <definedName name="csddt1p" localSheetId="1">#REF!</definedName>
    <definedName name="csddt1p">#REF!</definedName>
    <definedName name="csht3p" localSheetId="5">#REF!</definedName>
    <definedName name="csht3p" localSheetId="8">#REF!</definedName>
    <definedName name="csht3p" localSheetId="1">#REF!</definedName>
    <definedName name="csht3p">#REF!</definedName>
    <definedName name="CTCT1" localSheetId="5" hidden="1">{"'Sheet1'!$L$16"}</definedName>
    <definedName name="CTCT1" localSheetId="7" hidden="1">{"'Sheet1'!$L$16"}</definedName>
    <definedName name="CTCT1" localSheetId="8" hidden="1">{"'Sheet1'!$L$16"}</definedName>
    <definedName name="CTCT1" localSheetId="1" hidden="1">{"'Sheet1'!$L$16"}</definedName>
    <definedName name="CTCT1" hidden="1">{"'Sheet1'!$L$16"}</definedName>
    <definedName name="CURRENCY" localSheetId="5">#REF!</definedName>
    <definedName name="CURRENCY" localSheetId="8">#REF!</definedName>
    <definedName name="CURRENCY" localSheetId="1">#REF!</definedName>
    <definedName name="CURRENCY">#REF!</definedName>
    <definedName name="CX" localSheetId="5">#REF!</definedName>
    <definedName name="CX" localSheetId="8">#REF!</definedName>
    <definedName name="CX" localSheetId="1">#REF!</definedName>
    <definedName name="CX">#REF!</definedName>
    <definedName name="D_7101A_B" localSheetId="5">#REF!</definedName>
    <definedName name="D_7101A_B" localSheetId="8">#REF!</definedName>
    <definedName name="D_7101A_B" localSheetId="1">#REF!</definedName>
    <definedName name="D_7101A_B">#REF!</definedName>
    <definedName name="da" localSheetId="5">#REF!</definedName>
    <definedName name="da" localSheetId="8">#REF!</definedName>
    <definedName name="da" localSheetId="1">#REF!</definedName>
    <definedName name="da">#REF!</definedName>
    <definedName name="danhmuc" localSheetId="5">#REF!</definedName>
    <definedName name="danhmuc" localSheetId="8">#REF!</definedName>
    <definedName name="danhmuc" localSheetId="1">#REF!</definedName>
    <definedName name="danhmuc">#REF!</definedName>
    <definedName name="danhmucN" localSheetId="5">#REF!</definedName>
    <definedName name="danhmucN" localSheetId="8">#REF!</definedName>
    <definedName name="danhmucN" localSheetId="1">#REF!</definedName>
    <definedName name="danhmucN">#REF!</definedName>
    <definedName name="DATA" localSheetId="5">#REF!</definedName>
    <definedName name="DATA" localSheetId="8">#REF!</definedName>
    <definedName name="DATA" localSheetId="1">#REF!</definedName>
    <definedName name="DATA">#REF!</definedName>
    <definedName name="data1" localSheetId="5">#REF!</definedName>
    <definedName name="data1" localSheetId="8">#REF!</definedName>
    <definedName name="data1" localSheetId="1">#REF!</definedName>
    <definedName name="data1">#REF!</definedName>
    <definedName name="data5" localSheetId="5">#REF!</definedName>
    <definedName name="data5" localSheetId="8">#REF!</definedName>
    <definedName name="data5" localSheetId="1">#REF!</definedName>
    <definedName name="data5">#REF!</definedName>
    <definedName name="data6" localSheetId="5">#REF!</definedName>
    <definedName name="data6" localSheetId="8">#REF!</definedName>
    <definedName name="data6" localSheetId="1">#REF!</definedName>
    <definedName name="data6">#REF!</definedName>
    <definedName name="data7" localSheetId="5">#REF!</definedName>
    <definedName name="data7" localSheetId="8">#REF!</definedName>
    <definedName name="data7" localSheetId="1">#REF!</definedName>
    <definedName name="data7">#REF!</definedName>
    <definedName name="data8" localSheetId="5">#REF!</definedName>
    <definedName name="data8" localSheetId="8">#REF!</definedName>
    <definedName name="data8" localSheetId="1">#REF!</definedName>
    <definedName name="data8">#REF!</definedName>
    <definedName name="_xlnm.Database" localSheetId="5">#REF!</definedName>
    <definedName name="_xlnm.Database" localSheetId="8">#REF!</definedName>
    <definedName name="_xlnm.Database" localSheetId="1">#REF!</definedName>
    <definedName name="_xlnm.Database">#REF!</definedName>
    <definedName name="db" localSheetId="5">#REF!</definedName>
    <definedName name="db" localSheetId="8">#REF!</definedName>
    <definedName name="db" localSheetId="1">#REF!</definedName>
    <definedName name="db">#REF!</definedName>
    <definedName name="dbs" localSheetId="5">#REF!</definedName>
    <definedName name="dbs" localSheetId="8">#REF!</definedName>
    <definedName name="dbs" localSheetId="1">#REF!</definedName>
    <definedName name="dbs">#REF!</definedName>
    <definedName name="den_bu" localSheetId="5">#REF!</definedName>
    <definedName name="den_bu" localSheetId="8">#REF!</definedName>
    <definedName name="den_bu" localSheetId="1">#REF!</definedName>
    <definedName name="den_bu">#REF!</definedName>
    <definedName name="dfdjkjp4546" localSheetId="5" hidden="1">{"'Sheet1'!$L$16"}</definedName>
    <definedName name="dfdjkjp4546" localSheetId="7" hidden="1">{"'Sheet1'!$L$16"}</definedName>
    <definedName name="dfdjkjp4546" localSheetId="8" hidden="1">{"'Sheet1'!$L$16"}</definedName>
    <definedName name="dfdjkjp4546" localSheetId="1" hidden="1">{"'Sheet1'!$L$16"}</definedName>
    <definedName name="dfdjkjp4546" hidden="1">{"'Sheet1'!$L$16"}</definedName>
    <definedName name="dfg" localSheetId="5" hidden="1">{"'Sheet1'!$L$16"}</definedName>
    <definedName name="dfg" localSheetId="7" hidden="1">{"'Sheet1'!$L$16"}</definedName>
    <definedName name="dfg" localSheetId="8" hidden="1">{"'Sheet1'!$L$16"}</definedName>
    <definedName name="dfg" localSheetId="1" hidden="1">{"'Sheet1'!$L$16"}</definedName>
    <definedName name="dfg" hidden="1">{"'Sheet1'!$L$16"}</definedName>
    <definedName name="DFSDF" localSheetId="5" hidden="1">{"'Sheet1'!$L$16"}</definedName>
    <definedName name="DFSDF" localSheetId="7" hidden="1">{"'Sheet1'!$L$16"}</definedName>
    <definedName name="DFSDF" localSheetId="8" hidden="1">{"'Sheet1'!$L$16"}</definedName>
    <definedName name="DFSDF" localSheetId="1" hidden="1">{"'Sheet1'!$L$16"}</definedName>
    <definedName name="DFSDF" hidden="1">{"'Sheet1'!$L$16"}</definedName>
    <definedName name="DGCTI592" localSheetId="5">#REF!</definedName>
    <definedName name="DGCTI592" localSheetId="8">#REF!</definedName>
    <definedName name="DGCTI592" localSheetId="1">#REF!</definedName>
    <definedName name="DGCTI592">#REF!</definedName>
    <definedName name="dgctp2" localSheetId="5" hidden="1">{"'Sheet1'!$L$16"}</definedName>
    <definedName name="dgctp2" localSheetId="7" hidden="1">{"'Sheet1'!$L$16"}</definedName>
    <definedName name="dgctp2" localSheetId="8" hidden="1">{"'Sheet1'!$L$16"}</definedName>
    <definedName name="dgctp2" localSheetId="1" hidden="1">{"'Sheet1'!$L$16"}</definedName>
    <definedName name="dgctp2" hidden="1">{"'Sheet1'!$L$16"}</definedName>
    <definedName name="dgnc" localSheetId="5">#REF!</definedName>
    <definedName name="dgnc" localSheetId="8">#REF!</definedName>
    <definedName name="dgnc" localSheetId="1">#REF!</definedName>
    <definedName name="dgnc">#REF!</definedName>
    <definedName name="dgvl" localSheetId="5">#REF!</definedName>
    <definedName name="dgvl" localSheetId="8">#REF!</definedName>
    <definedName name="dgvl" localSheetId="1">#REF!</definedName>
    <definedName name="dgvl">#REF!</definedName>
    <definedName name="dh" localSheetId="5">#REF!</definedName>
    <definedName name="dh" localSheetId="8">#REF!</definedName>
    <definedName name="dh" localSheetId="1">#REF!</definedName>
    <definedName name="dh">#REF!</definedName>
    <definedName name="dhb" localSheetId="5">#REF!</definedName>
    <definedName name="dhb" localSheetId="8">#REF!</definedName>
    <definedName name="dhb" localSheetId="1">#REF!</definedName>
    <definedName name="dhb">#REF!</definedName>
    <definedName name="dmh" localSheetId="5">#REF!</definedName>
    <definedName name="dmh" localSheetId="8">#REF!</definedName>
    <definedName name="dmh" localSheetId="1">#REF!</definedName>
    <definedName name="dmh">#REF!</definedName>
    <definedName name="dmld" localSheetId="5">#REF!</definedName>
    <definedName name="dmld" localSheetId="8">#REF!</definedName>
    <definedName name="dmld" localSheetId="1">#REF!</definedName>
    <definedName name="dmld">#REF!</definedName>
    <definedName name="doanh_nghiÖp_tØnh" localSheetId="5">#REF!</definedName>
    <definedName name="doanh_nghiÖp_tØnh" localSheetId="8">#REF!</definedName>
    <definedName name="doanh_nghiÖp_tØnh" localSheetId="1">#REF!</definedName>
    <definedName name="doanh_nghiÖp_tØnh">#REF!</definedName>
    <definedName name="Document_array">{"Book1"}</definedName>
    <definedName name="ds1pnc" localSheetId="5">#REF!</definedName>
    <definedName name="ds1pnc" localSheetId="8">#REF!</definedName>
    <definedName name="ds1pnc" localSheetId="1">#REF!</definedName>
    <definedName name="ds1pnc">#REF!</definedName>
    <definedName name="ds1pvl" localSheetId="5">#REF!</definedName>
    <definedName name="ds1pvl" localSheetId="8">#REF!</definedName>
    <definedName name="ds1pvl" localSheetId="1">#REF!</definedName>
    <definedName name="ds1pvl">#REF!</definedName>
    <definedName name="ds3pnc" localSheetId="5">#REF!</definedName>
    <definedName name="ds3pnc" localSheetId="8">#REF!</definedName>
    <definedName name="ds3pnc" localSheetId="1">#REF!</definedName>
    <definedName name="ds3pnc">#REF!</definedName>
    <definedName name="ds3pvl" localSheetId="5">#REF!</definedName>
    <definedName name="ds3pvl" localSheetId="8">#REF!</definedName>
    <definedName name="ds3pvl" localSheetId="1">#REF!</definedName>
    <definedName name="ds3pvl">#REF!</definedName>
    <definedName name="DSUMDATA" localSheetId="5">#REF!</definedName>
    <definedName name="DSUMDATA" localSheetId="8">#REF!</definedName>
    <definedName name="DSUMDATA" localSheetId="1">#REF!</definedName>
    <definedName name="DSUMDATA">#REF!</definedName>
    <definedName name="dt10.1" localSheetId="5" hidden="1">{"'Sheet1'!$L$16"}</definedName>
    <definedName name="dt10.1" localSheetId="7" hidden="1">{"'Sheet1'!$L$16"}</definedName>
    <definedName name="dt10.1" localSheetId="8" hidden="1">{"'Sheet1'!$L$16"}</definedName>
    <definedName name="dt10.1" localSheetId="1" hidden="1">{"'Sheet1'!$L$16"}</definedName>
    <definedName name="dt10.1" hidden="1">{"'Sheet1'!$L$16"}</definedName>
    <definedName name="DT12Dluc" localSheetId="5" hidden="1">{"'Sheet1'!$L$16"}</definedName>
    <definedName name="DT12Dluc" localSheetId="7" hidden="1">{"'Sheet1'!$L$16"}</definedName>
    <definedName name="DT12Dluc" localSheetId="8" hidden="1">{"'Sheet1'!$L$16"}</definedName>
    <definedName name="DT12Dluc" localSheetId="1" hidden="1">{"'Sheet1'!$L$16"}</definedName>
    <definedName name="DT12Dluc" hidden="1">{"'Sheet1'!$L$16"}</definedName>
    <definedName name="DT12HoangThach" localSheetId="5" hidden="1">{"'Sheet1'!$L$16"}</definedName>
    <definedName name="DT12HoangThach" localSheetId="7" hidden="1">{"'Sheet1'!$L$16"}</definedName>
    <definedName name="DT12HoangThach" localSheetId="8" hidden="1">{"'Sheet1'!$L$16"}</definedName>
    <definedName name="DT12HoangThach" localSheetId="1" hidden="1">{"'Sheet1'!$L$16"}</definedName>
    <definedName name="DT12HoangThach" hidden="1">{"'Sheet1'!$L$16"}</definedName>
    <definedName name="DT8.1" localSheetId="5" hidden="1">{"'Sheet1'!$L$16"}</definedName>
    <definedName name="DT8.1" localSheetId="7" hidden="1">{"'Sheet1'!$L$16"}</definedName>
    <definedName name="DT8.1" localSheetId="8" hidden="1">{"'Sheet1'!$L$16"}</definedName>
    <definedName name="DT8.1" localSheetId="1" hidden="1">{"'Sheet1'!$L$16"}</definedName>
    <definedName name="DT8.1" hidden="1">{"'Sheet1'!$L$16"}</definedName>
    <definedName name="DT8.2" localSheetId="5" hidden="1">{"'Sheet1'!$L$16"}</definedName>
    <definedName name="DT8.2" localSheetId="7" hidden="1">{"'Sheet1'!$L$16"}</definedName>
    <definedName name="DT8.2" localSheetId="8" hidden="1">{"'Sheet1'!$L$16"}</definedName>
    <definedName name="DT8.2" localSheetId="1" hidden="1">{"'Sheet1'!$L$16"}</definedName>
    <definedName name="DT8.2" hidden="1">{"'Sheet1'!$L$16"}</definedName>
    <definedName name="dthft" localSheetId="5" hidden="1">{"'Sheet1'!$L$16"}</definedName>
    <definedName name="dthft" localSheetId="7" hidden="1">{"'Sheet1'!$L$16"}</definedName>
    <definedName name="dthft" localSheetId="8" hidden="1">{"'Sheet1'!$L$16"}</definedName>
    <definedName name="dthft" localSheetId="1" hidden="1">{"'Sheet1'!$L$16"}</definedName>
    <definedName name="dthft" hidden="1">{"'Sheet1'!$L$16"}</definedName>
    <definedName name="dtru" localSheetId="5">#REF!</definedName>
    <definedName name="dtru" localSheetId="8">#REF!</definedName>
    <definedName name="dtru" localSheetId="1">#REF!</definedName>
    <definedName name="dtru">#REF!</definedName>
    <definedName name="DUCANH" localSheetId="5" hidden="1">{"'Sheet1'!$L$16"}</definedName>
    <definedName name="DUCANH" localSheetId="7" hidden="1">{"'Sheet1'!$L$16"}</definedName>
    <definedName name="DUCANH" localSheetId="8" hidden="1">{"'Sheet1'!$L$16"}</definedName>
    <definedName name="DUCANH" localSheetId="1" hidden="1">{"'Sheet1'!$L$16"}</definedName>
    <definedName name="DUCANH" hidden="1">{"'Sheet1'!$L$16"}</definedName>
    <definedName name="dung" localSheetId="5">#REF!</definedName>
    <definedName name="dung" localSheetId="8">#REF!</definedName>
    <definedName name="dung" localSheetId="1">#REF!</definedName>
    <definedName name="dung">#REF!</definedName>
    <definedName name="dung1" localSheetId="5">#REF!</definedName>
    <definedName name="dung1" localSheetId="8">#REF!</definedName>
    <definedName name="dung1" localSheetId="1">#REF!</definedName>
    <definedName name="dung1">#REF!</definedName>
    <definedName name="dungkh" localSheetId="5" hidden="1">{"'Sheet1'!$L$16"}</definedName>
    <definedName name="dungkh" localSheetId="7" hidden="1">{"'Sheet1'!$L$16"}</definedName>
    <definedName name="dungkh" localSheetId="8" hidden="1">{"'Sheet1'!$L$16"}</definedName>
    <definedName name="dungkh" localSheetId="1" hidden="1">{"'Sheet1'!$L$16"}</definedName>
    <definedName name="dungkh" hidden="1">{"'Sheet1'!$L$16"}</definedName>
    <definedName name="Duongnaco" localSheetId="5" hidden="1">{"'Sheet1'!$L$16"}</definedName>
    <definedName name="Duongnaco" localSheetId="7" hidden="1">{"'Sheet1'!$L$16"}</definedName>
    <definedName name="Duongnaco" localSheetId="8" hidden="1">{"'Sheet1'!$L$16"}</definedName>
    <definedName name="Duongnaco" localSheetId="1" hidden="1">{"'Sheet1'!$L$16"}</definedName>
    <definedName name="Duongnaco" hidden="1">{"'Sheet1'!$L$16"}</definedName>
    <definedName name="End_1" localSheetId="5">#REF!</definedName>
    <definedName name="End_1" localSheetId="8">#REF!</definedName>
    <definedName name="End_1" localSheetId="1">#REF!</definedName>
    <definedName name="End_1">#REF!</definedName>
    <definedName name="End_10" localSheetId="5">#REF!</definedName>
    <definedName name="End_10" localSheetId="8">#REF!</definedName>
    <definedName name="End_10" localSheetId="1">#REF!</definedName>
    <definedName name="End_10">#REF!</definedName>
    <definedName name="End_11" localSheetId="5">#REF!</definedName>
    <definedName name="End_11" localSheetId="8">#REF!</definedName>
    <definedName name="End_11" localSheetId="1">#REF!</definedName>
    <definedName name="End_11">#REF!</definedName>
    <definedName name="End_12" localSheetId="5">#REF!</definedName>
    <definedName name="End_12" localSheetId="8">#REF!</definedName>
    <definedName name="End_12" localSheetId="1">#REF!</definedName>
    <definedName name="End_12">#REF!</definedName>
    <definedName name="End_13" localSheetId="5">#REF!</definedName>
    <definedName name="End_13" localSheetId="8">#REF!</definedName>
    <definedName name="End_13" localSheetId="1">#REF!</definedName>
    <definedName name="End_13">#REF!</definedName>
    <definedName name="End_2" localSheetId="5">#REF!</definedName>
    <definedName name="End_2" localSheetId="8">#REF!</definedName>
    <definedName name="End_2" localSheetId="1">#REF!</definedName>
    <definedName name="End_2">#REF!</definedName>
    <definedName name="End_3" localSheetId="5">#REF!</definedName>
    <definedName name="End_3" localSheetId="8">#REF!</definedName>
    <definedName name="End_3" localSheetId="1">#REF!</definedName>
    <definedName name="End_3">#REF!</definedName>
    <definedName name="End_4" localSheetId="5">#REF!</definedName>
    <definedName name="End_4" localSheetId="8">#REF!</definedName>
    <definedName name="End_4" localSheetId="1">#REF!</definedName>
    <definedName name="End_4">#REF!</definedName>
    <definedName name="End_5" localSheetId="5">#REF!</definedName>
    <definedName name="End_5" localSheetId="8">#REF!</definedName>
    <definedName name="End_5" localSheetId="1">#REF!</definedName>
    <definedName name="End_5">#REF!</definedName>
    <definedName name="End_6" localSheetId="5">#REF!</definedName>
    <definedName name="End_6" localSheetId="8">#REF!</definedName>
    <definedName name="End_6" localSheetId="1">#REF!</definedName>
    <definedName name="End_6">#REF!</definedName>
    <definedName name="End_7" localSheetId="5">#REF!</definedName>
    <definedName name="End_7" localSheetId="8">#REF!</definedName>
    <definedName name="End_7" localSheetId="1">#REF!</definedName>
    <definedName name="End_7">#REF!</definedName>
    <definedName name="End_8" localSheetId="5">#REF!</definedName>
    <definedName name="End_8" localSheetId="8">#REF!</definedName>
    <definedName name="End_8" localSheetId="1">#REF!</definedName>
    <definedName name="End_8">#REF!</definedName>
    <definedName name="End_9" localSheetId="5">#REF!</definedName>
    <definedName name="End_9" localSheetId="8">#REF!</definedName>
    <definedName name="End_9" localSheetId="1">#REF!</definedName>
    <definedName name="End_9">#REF!</definedName>
    <definedName name="ewwegfbfb" localSheetId="5" hidden="1">{"'Sheet1'!$L$16"}</definedName>
    <definedName name="ewwegfbfb" localSheetId="7" hidden="1">{"'Sheet1'!$L$16"}</definedName>
    <definedName name="ewwegfbfb" localSheetId="8" hidden="1">{"'Sheet1'!$L$16"}</definedName>
    <definedName name="ewwegfbfb" localSheetId="1" hidden="1">{"'Sheet1'!$L$16"}</definedName>
    <definedName name="ewwegfbfb" hidden="1">{"'Sheet1'!$L$16"}</definedName>
    <definedName name="_xlnm.Extract" localSheetId="5">#REF!</definedName>
    <definedName name="_xlnm.Extract" localSheetId="8">#REF!</definedName>
    <definedName name="_xlnm.Extract" localSheetId="1">#REF!</definedName>
    <definedName name="_xlnm.Extract">#REF!</definedName>
    <definedName name="f" localSheetId="5">#REF!</definedName>
    <definedName name="f" localSheetId="8">#REF!</definedName>
    <definedName name="f" localSheetId="1">#REF!</definedName>
    <definedName name="f">#REF!</definedName>
    <definedName name="f92F56" localSheetId="5">#REF!</definedName>
    <definedName name="f92F56" localSheetId="8">#REF!</definedName>
    <definedName name="f92F56" localSheetId="1">#REF!</definedName>
    <definedName name="f92F56">#REF!</definedName>
    <definedName name="FACTOR" localSheetId="5">#REF!</definedName>
    <definedName name="FACTOR" localSheetId="8">#REF!</definedName>
    <definedName name="FACTOR" localSheetId="1">#REF!</definedName>
    <definedName name="FACTOR">#REF!</definedName>
    <definedName name="fbsdggdsf">{"DZ-TDTB2.XLS","Dcksat.xls"}</definedName>
    <definedName name="fff" hidden="1">{"'Sheet1'!$L$16"}</definedName>
    <definedName name="fsdfdsf" localSheetId="5" hidden="1">{"'Sheet1'!$L$16"}</definedName>
    <definedName name="fsdfdsf" localSheetId="7" hidden="1">{"'Sheet1'!$L$16"}</definedName>
    <definedName name="fsdfdsf" localSheetId="8" hidden="1">{"'Sheet1'!$L$16"}</definedName>
    <definedName name="fsdfdsf" localSheetId="1" hidden="1">{"'Sheet1'!$L$16"}</definedName>
    <definedName name="fsdfdsf" hidden="1">{"'Sheet1'!$L$16"}</definedName>
    <definedName name="fsdsds" localSheetId="5" hidden="1">{"'Sheet1'!$L$16"}</definedName>
    <definedName name="fsdsds" localSheetId="7" hidden="1">{"'Sheet1'!$L$16"}</definedName>
    <definedName name="fsdsds" localSheetId="8" hidden="1">{"'Sheet1'!$L$16"}</definedName>
    <definedName name="fsdsds" localSheetId="1" hidden="1">{"'Sheet1'!$L$16"}</definedName>
    <definedName name="fsdsds" hidden="1">{"'Sheet1'!$L$16"}</definedName>
    <definedName name="g" hidden="1">{"'Sheet1'!$L$16"}</definedName>
    <definedName name="gdhfjjf" localSheetId="5" hidden="1">{"'Sheet1'!$L$16"}</definedName>
    <definedName name="gdhfjjf" localSheetId="7" hidden="1">{"'Sheet1'!$L$16"}</definedName>
    <definedName name="gdhfjjf" localSheetId="8" hidden="1">{"'Sheet1'!$L$16"}</definedName>
    <definedName name="gdhfjjf" localSheetId="1" hidden="1">{"'Sheet1'!$L$16"}</definedName>
    <definedName name="gdhfjjf" hidden="1">{"'Sheet1'!$L$16"}</definedName>
    <definedName name="gia" localSheetId="5">#REF!</definedName>
    <definedName name="gia" localSheetId="8">#REF!</definedName>
    <definedName name="gia" localSheetId="1">#REF!</definedName>
    <definedName name="gia">#REF!</definedName>
    <definedName name="Gia_tien" localSheetId="5">#REF!</definedName>
    <definedName name="Gia_tien" localSheetId="8">#REF!</definedName>
    <definedName name="Gia_tien" localSheetId="1">#REF!</definedName>
    <definedName name="Gia_tien">#REF!</definedName>
    <definedName name="gia_tien_BTN" localSheetId="5">#REF!</definedName>
    <definedName name="gia_tien_BTN" localSheetId="8">#REF!</definedName>
    <definedName name="gia_tien_BTN" localSheetId="1">#REF!</definedName>
    <definedName name="gia_tien_BTN">#REF!</definedName>
    <definedName name="giatrinhap" localSheetId="5">#REF!</definedName>
    <definedName name="giatrinhap" localSheetId="8">#REF!</definedName>
    <definedName name="giatrinhap" localSheetId="1">#REF!</definedName>
    <definedName name="giatrinhap">#REF!</definedName>
    <definedName name="gl3p" localSheetId="5">#REF!</definedName>
    <definedName name="gl3p" localSheetId="8">#REF!</definedName>
    <definedName name="gl3p" localSheetId="1">#REF!</definedName>
    <definedName name="gl3p">#REF!</definedName>
    <definedName name="GO.110" localSheetId="5">#REF!</definedName>
    <definedName name="GO.110" localSheetId="8">#REF!</definedName>
    <definedName name="GO.110" localSheetId="1">#REF!</definedName>
    <definedName name="GO.110">#REF!</definedName>
    <definedName name="GO.25" localSheetId="5">#REF!</definedName>
    <definedName name="GO.25" localSheetId="8">#REF!</definedName>
    <definedName name="GO.25" localSheetId="1">#REF!</definedName>
    <definedName name="GO.25">#REF!</definedName>
    <definedName name="GO.39" localSheetId="5">#REF!</definedName>
    <definedName name="GO.39" localSheetId="8">#REF!</definedName>
    <definedName name="GO.39" localSheetId="1">#REF!</definedName>
    <definedName name="GO.39">#REF!</definedName>
    <definedName name="GO.52" localSheetId="5">#REF!</definedName>
    <definedName name="GO.52" localSheetId="8">#REF!</definedName>
    <definedName name="GO.52" localSheetId="1">#REF!</definedName>
    <definedName name="GO.52">#REF!</definedName>
    <definedName name="GO.65" localSheetId="5">#REF!</definedName>
    <definedName name="GO.65" localSheetId="8">#REF!</definedName>
    <definedName name="GO.65" localSheetId="1">#REF!</definedName>
    <definedName name="GO.65">#REF!</definedName>
    <definedName name="GO.81" localSheetId="5">#REF!</definedName>
    <definedName name="GO.81" localSheetId="8">#REF!</definedName>
    <definedName name="GO.81" localSheetId="1">#REF!</definedName>
    <definedName name="GO.81">#REF!</definedName>
    <definedName name="GO.9" localSheetId="5">#REF!</definedName>
    <definedName name="GO.9" localSheetId="8">#REF!</definedName>
    <definedName name="GO.9" localSheetId="1">#REF!</definedName>
    <definedName name="GO.9">#REF!</definedName>
    <definedName name="gx" localSheetId="5">#REF!</definedName>
    <definedName name="gx" localSheetId="8">#REF!</definedName>
    <definedName name="gx" localSheetId="1">#REF!</definedName>
    <definedName name="gx">#REF!</definedName>
    <definedName name="h" localSheetId="5" hidden="1">{"'Sheet1'!$L$16"}</definedName>
    <definedName name="h" localSheetId="7" hidden="1">{"'Sheet1'!$L$16"}</definedName>
    <definedName name="h" localSheetId="8" hidden="1">{"'Sheet1'!$L$16"}</definedName>
    <definedName name="h" localSheetId="1" hidden="1">{"'Sheet1'!$L$16"}</definedName>
    <definedName name="h" hidden="1">{"'Sheet1'!$L$16"}</definedName>
    <definedName name="Hanhkiem" localSheetId="5">#REF!</definedName>
    <definedName name="Hanhkiem" localSheetId="8">#REF!</definedName>
    <definedName name="Hanhkiem" localSheetId="1">#REF!</definedName>
    <definedName name="Hanhkiem">#REF!</definedName>
    <definedName name="HapCKVA" localSheetId="5">#REF!</definedName>
    <definedName name="HapCKVA" localSheetId="8">#REF!</definedName>
    <definedName name="HapCKVA" localSheetId="1">#REF!</definedName>
    <definedName name="HapCKVA">#REF!</definedName>
    <definedName name="HapCKvar" localSheetId="5">#REF!</definedName>
    <definedName name="HapCKvar" localSheetId="8">#REF!</definedName>
    <definedName name="HapCKvar" localSheetId="1">#REF!</definedName>
    <definedName name="HapCKvar">#REF!</definedName>
    <definedName name="HapCKW" localSheetId="5">#REF!</definedName>
    <definedName name="HapCKW" localSheetId="8">#REF!</definedName>
    <definedName name="HapCKW" localSheetId="1">#REF!</definedName>
    <definedName name="HapCKW">#REF!</definedName>
    <definedName name="HapIKVA" localSheetId="5">#REF!</definedName>
    <definedName name="HapIKVA" localSheetId="8">#REF!</definedName>
    <definedName name="HapIKVA" localSheetId="1">#REF!</definedName>
    <definedName name="HapIKVA">#REF!</definedName>
    <definedName name="HapIKvar" localSheetId="5">#REF!</definedName>
    <definedName name="HapIKvar" localSheetId="8">#REF!</definedName>
    <definedName name="HapIKvar" localSheetId="1">#REF!</definedName>
    <definedName name="HapIKvar">#REF!</definedName>
    <definedName name="HapIKW" localSheetId="5">#REF!</definedName>
    <definedName name="HapIKW" localSheetId="8">#REF!</definedName>
    <definedName name="HapIKW" localSheetId="1">#REF!</definedName>
    <definedName name="HapIKW">#REF!</definedName>
    <definedName name="HapKVA" localSheetId="5">#REF!</definedName>
    <definedName name="HapKVA" localSheetId="8">#REF!</definedName>
    <definedName name="HapKVA" localSheetId="1">#REF!</definedName>
    <definedName name="HapKVA">#REF!</definedName>
    <definedName name="HapSKVA" localSheetId="5">#REF!</definedName>
    <definedName name="HapSKVA" localSheetId="8">#REF!</definedName>
    <definedName name="HapSKVA" localSheetId="1">#REF!</definedName>
    <definedName name="HapSKVA">#REF!</definedName>
    <definedName name="HapSKW" localSheetId="5">#REF!</definedName>
    <definedName name="HapSKW" localSheetId="8">#REF!</definedName>
    <definedName name="HapSKW" localSheetId="1">#REF!</definedName>
    <definedName name="HapSKW">#REF!</definedName>
    <definedName name="hb" localSheetId="5">#REF!</definedName>
    <definedName name="hb" localSheetId="8">#REF!</definedName>
    <definedName name="hb" localSheetId="1">#REF!</definedName>
    <definedName name="hb">#REF!</definedName>
    <definedName name="HCM" localSheetId="5">#REF!</definedName>
    <definedName name="hcm" localSheetId="7" hidden="1">{"'Sheet1'!$L$16"}</definedName>
    <definedName name="hcm" localSheetId="8" hidden="1">{"'Sheet1'!$L$16"}</definedName>
    <definedName name="HCM" localSheetId="1">#REF!</definedName>
    <definedName name="hcm" hidden="1">{"'Sheet1'!$L$16"}</definedName>
    <definedName name="hd" localSheetId="5">#REF!</definedName>
    <definedName name="hd" localSheetId="8">#REF!</definedName>
    <definedName name="hd" localSheetId="1">#REF!</definedName>
    <definedName name="hd">#REF!</definedName>
    <definedName name="Heä_soá_laép_xaø_H">1.7</definedName>
    <definedName name="heä_soá_sình_laày" localSheetId="5">#REF!</definedName>
    <definedName name="heä_soá_sình_laày" localSheetId="8">#REF!</definedName>
    <definedName name="heä_soá_sình_laày" localSheetId="1">#REF!</definedName>
    <definedName name="heä_soá_sình_laày">#REF!</definedName>
    <definedName name="HH" localSheetId="5">#REF!</definedName>
    <definedName name="hh" localSheetId="7" hidden="1">{"'Sheet1'!$L$16"}</definedName>
    <definedName name="hh" localSheetId="8" hidden="1">{"'Sheet1'!$L$16"}</definedName>
    <definedName name="HH" localSheetId="1">#REF!</definedName>
    <definedName name="hh" hidden="1">{"'Sheet1'!$L$16"}</definedName>
    <definedName name="HIHIHIHOI" localSheetId="5" hidden="1">{"'Sheet1'!$L$16"}</definedName>
    <definedName name="HIHIHIHOI" localSheetId="7" hidden="1">{"'Sheet1'!$L$16"}</definedName>
    <definedName name="HIHIHIHOI" localSheetId="8" hidden="1">{"'Sheet1'!$L$16"}</definedName>
    <definedName name="HIHIHIHOI" localSheetId="1" hidden="1">{"'Sheet1'!$L$16"}</definedName>
    <definedName name="HIHIHIHOI" hidden="1">{"'Sheet1'!$L$16"}</definedName>
    <definedName name="HJKL" localSheetId="5" hidden="1">{"'Sheet1'!$L$16"}</definedName>
    <definedName name="HJKL" localSheetId="7" hidden="1">{"'Sheet1'!$L$16"}</definedName>
    <definedName name="HJKL" localSheetId="8" hidden="1">{"'Sheet1'!$L$16"}</definedName>
    <definedName name="HJKL" localSheetId="1" hidden="1">{"'Sheet1'!$L$16"}</definedName>
    <definedName name="HJKL" hidden="1">{"'Sheet1'!$L$16"}</definedName>
    <definedName name="Hocluc" localSheetId="5">#REF!</definedName>
    <definedName name="Hocluc" localSheetId="8">#REF!</definedName>
    <definedName name="Hocluc" localSheetId="1">#REF!</definedName>
    <definedName name="Hocluc">#REF!</definedName>
    <definedName name="HOME_MANP" localSheetId="5">#REF!</definedName>
    <definedName name="HOME_MANP" localSheetId="8">#REF!</definedName>
    <definedName name="HOME_MANP" localSheetId="1">#REF!</definedName>
    <definedName name="HOME_MANP">#REF!</definedName>
    <definedName name="HOMEOFFICE_COST" localSheetId="5">#REF!</definedName>
    <definedName name="HOMEOFFICE_COST" localSheetId="8">#REF!</definedName>
    <definedName name="HOMEOFFICE_COST" localSheetId="1">#REF!</definedName>
    <definedName name="HOMEOFFICE_COST">#REF!</definedName>
    <definedName name="HSCT3">0.1</definedName>
    <definedName name="hsdc1" localSheetId="5">#REF!</definedName>
    <definedName name="hsdc1" localSheetId="8">#REF!</definedName>
    <definedName name="hsdc1" localSheetId="1">#REF!</definedName>
    <definedName name="hsdc1">#REF!</definedName>
    <definedName name="HSDN">2.5</definedName>
    <definedName name="HSHH" localSheetId="5">#REF!</definedName>
    <definedName name="HSHH" localSheetId="8">#REF!</definedName>
    <definedName name="HSHH" localSheetId="1">#REF!</definedName>
    <definedName name="HSHH">#REF!</definedName>
    <definedName name="HSHHUT" localSheetId="5">#REF!</definedName>
    <definedName name="HSHHUT" localSheetId="8">#REF!</definedName>
    <definedName name="HSHHUT" localSheetId="1">#REF!</definedName>
    <definedName name="HSHHUT">#REF!</definedName>
    <definedName name="hso" localSheetId="5">#REF!</definedName>
    <definedName name="hso" localSheetId="8">#REF!</definedName>
    <definedName name="hso" localSheetId="1">#REF!</definedName>
    <definedName name="hso">#REF!</definedName>
    <definedName name="HSSL" localSheetId="5">#REF!</definedName>
    <definedName name="HSSL" localSheetId="8">#REF!</definedName>
    <definedName name="HSSL" localSheetId="1">#REF!</definedName>
    <definedName name="HSSL">#REF!</definedName>
    <definedName name="HSVC1" localSheetId="5">#REF!</definedName>
    <definedName name="HSVC1" localSheetId="8">#REF!</definedName>
    <definedName name="HSVC1" localSheetId="1">#REF!</definedName>
    <definedName name="HSVC1">#REF!</definedName>
    <definedName name="HSVC2" localSheetId="5">#REF!</definedName>
    <definedName name="HSVC2" localSheetId="8">#REF!</definedName>
    <definedName name="HSVC2" localSheetId="1">#REF!</definedName>
    <definedName name="HSVC2">#REF!</definedName>
    <definedName name="HSVC3" localSheetId="5">#REF!</definedName>
    <definedName name="HSVC3" localSheetId="8">#REF!</definedName>
    <definedName name="HSVC3" localSheetId="1">#REF!</definedName>
    <definedName name="HSVC3">#REF!</definedName>
    <definedName name="htlm" localSheetId="5" hidden="1">{"'Sheet1'!$L$16"}</definedName>
    <definedName name="htlm" localSheetId="7" hidden="1">{"'Sheet1'!$L$16"}</definedName>
    <definedName name="htlm" localSheetId="8" hidden="1">{"'Sheet1'!$L$16"}</definedName>
    <definedName name="htlm" localSheetId="1" hidden="1">{"'Sheet1'!$L$16"}</definedName>
    <definedName name="htlm" hidden="1">{"'Sheet1'!$L$16"}</definedName>
    <definedName name="HTML_CodePage" hidden="1">950</definedName>
    <definedName name="HTML_Control" localSheetId="5" hidden="1">{"'Sheet1'!$L$16"}</definedName>
    <definedName name="HTML_Control" localSheetId="7" hidden="1">{"'Sheet1'!$L$16"}</definedName>
    <definedName name="HTML_Control" localSheetId="8" hidden="1">{"'Sheet1'!$L$16"}</definedName>
    <definedName name="HTML_Control" localSheetId="9" hidden="1">{"'Sheet1'!$L$16"}</definedName>
    <definedName name="HTML_Control" localSheetId="10" hidden="1">{"'Sheet1'!$L$16"}</definedName>
    <definedName name="HTML_Control" localSheetId="12" hidden="1">{"'Sheet1'!$L$16"}</definedName>
    <definedName name="HTML_Control" localSheetId="11" hidden="1">{"'Sheet1'!$L$16"}</definedName>
    <definedName name="HTML_Control" localSheetId="1" hidden="1">{"'Sheet1'!$L$16"}</definedName>
    <definedName name="HTML_Control" localSheetId="18" hidden="1">{"'Sheet1'!$L$16"}</definedName>
    <definedName name="HTML_Control" localSheetId="19" hidden="1">{"'Sheet1'!$L$16"}</definedName>
    <definedName name="HTML_Control" localSheetId="13" hidden="1">{"'Sheet1'!$L$16"}</definedName>
    <definedName name="HTML_Control" localSheetId="14" hidden="1">{"'Sheet1'!$L$16"}</definedName>
    <definedName name="HTML_Control" localSheetId="15" hidden="1">{"'Sheet1'!$L$16"}</definedName>
    <definedName name="HTML_Control" localSheetId="16" hidden="1">{"'Sheet1'!$L$16"}</definedName>
    <definedName name="HTML_Control" localSheetId="1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5">#REF!</definedName>
    <definedName name="HTNC" localSheetId="8">#REF!</definedName>
    <definedName name="HTNC" localSheetId="1">#REF!</definedName>
    <definedName name="HTNC">#REF!</definedName>
    <definedName name="htrhrt" localSheetId="5" hidden="1">{"'Sheet1'!$L$16"}</definedName>
    <definedName name="htrhrt" localSheetId="7" hidden="1">{"'Sheet1'!$L$16"}</definedName>
    <definedName name="htrhrt" localSheetId="8" hidden="1">{"'Sheet1'!$L$16"}</definedName>
    <definedName name="htrhrt" localSheetId="1" hidden="1">{"'Sheet1'!$L$16"}</definedName>
    <definedName name="htrhrt" hidden="1">{"'Sheet1'!$L$16"}</definedName>
    <definedName name="HTVL" localSheetId="5">#REF!</definedName>
    <definedName name="HTVL" localSheetId="8">#REF!</definedName>
    <definedName name="HTVL" localSheetId="1">#REF!</definedName>
    <definedName name="HTVL">#REF!</definedName>
    <definedName name="hu" hidden="1">{"'Sheet1'!$L$16"}</definedName>
    <definedName name="HUU" hidden="1">{"'Sheet1'!$L$16"}</definedName>
    <definedName name="huy" localSheetId="5" hidden="1">{"'Sheet1'!$L$16"}</definedName>
    <definedName name="huy" localSheetId="7" hidden="1">{"'Sheet1'!$L$16"}</definedName>
    <definedName name="huy" localSheetId="8" hidden="1">{"'Sheet1'!$L$16"}</definedName>
    <definedName name="huy" localSheetId="1" hidden="1">{"'Sheet1'!$L$16"}</definedName>
    <definedName name="huy" hidden="1">{"'Sheet1'!$L$16"}</definedName>
    <definedName name="I" localSheetId="5">#REF!</definedName>
    <definedName name="I" localSheetId="8">#REF!</definedName>
    <definedName name="I" localSheetId="1">#REF!</definedName>
    <definedName name="I">#REF!</definedName>
    <definedName name="I_A" localSheetId="5">#REF!</definedName>
    <definedName name="I_A" localSheetId="8">#REF!</definedName>
    <definedName name="I_A" localSheetId="1">#REF!</definedName>
    <definedName name="I_A">#REF!</definedName>
    <definedName name="I_B" localSheetId="5">#REF!</definedName>
    <definedName name="I_B" localSheetId="8">#REF!</definedName>
    <definedName name="I_B" localSheetId="1">#REF!</definedName>
    <definedName name="I_B">#REF!</definedName>
    <definedName name="I_c" localSheetId="5">#REF!</definedName>
    <definedName name="I_c" localSheetId="8">#REF!</definedName>
    <definedName name="I_c" localSheetId="1">#REF!</definedName>
    <definedName name="I_c">#REF!</definedName>
    <definedName name="IDLAB_COST" localSheetId="5">#REF!</definedName>
    <definedName name="IDLAB_COST" localSheetId="8">#REF!</definedName>
    <definedName name="IDLAB_COST" localSheetId="1">#REF!</definedName>
    <definedName name="IDLAB_COST">#REF!</definedName>
    <definedName name="II_A" localSheetId="5">#REF!</definedName>
    <definedName name="II_A" localSheetId="8">#REF!</definedName>
    <definedName name="II_A" localSheetId="1">#REF!</definedName>
    <definedName name="II_A">#REF!</definedName>
    <definedName name="II_B" localSheetId="5">#REF!</definedName>
    <definedName name="II_B" localSheetId="8">#REF!</definedName>
    <definedName name="II_B" localSheetId="1">#REF!</definedName>
    <definedName name="II_B">#REF!</definedName>
    <definedName name="II_c" localSheetId="5">#REF!</definedName>
    <definedName name="II_c" localSheetId="8">#REF!</definedName>
    <definedName name="II_c" localSheetId="1">#REF!</definedName>
    <definedName name="II_c">#REF!</definedName>
    <definedName name="III_a" localSheetId="5">#REF!</definedName>
    <definedName name="III_a" localSheetId="8">#REF!</definedName>
    <definedName name="III_a" localSheetId="1">#REF!</definedName>
    <definedName name="III_a">#REF!</definedName>
    <definedName name="III_B" localSheetId="5">#REF!</definedName>
    <definedName name="III_B" localSheetId="8">#REF!</definedName>
    <definedName name="III_B" localSheetId="1">#REF!</definedName>
    <definedName name="III_B">#REF!</definedName>
    <definedName name="III_c" localSheetId="5">#REF!</definedName>
    <definedName name="III_c" localSheetId="8">#REF!</definedName>
    <definedName name="III_c" localSheetId="1">#REF!</definedName>
    <definedName name="III_c">#REF!</definedName>
    <definedName name="IND_LAB" localSheetId="5">#REF!</definedName>
    <definedName name="IND_LAB" localSheetId="8">#REF!</definedName>
    <definedName name="IND_LAB" localSheetId="1">#REF!</definedName>
    <definedName name="IND_LAB">#REF!</definedName>
    <definedName name="INDMANP" localSheetId="5">#REF!</definedName>
    <definedName name="INDMANP" localSheetId="8">#REF!</definedName>
    <definedName name="INDMANP" localSheetId="1">#REF!</definedName>
    <definedName name="INDMANP">#REF!</definedName>
    <definedName name="iÖn_lùc_Qu_ng_ninh" localSheetId="5">#REF!</definedName>
    <definedName name="iÖn_lùc_Qu_ng_ninh" localSheetId="8">#REF!</definedName>
    <definedName name="iÖn_lùc_Qu_ng_ninh" localSheetId="1">#REF!</definedName>
    <definedName name="iÖn_lùc_Qu_ng_ninh">#REF!</definedName>
    <definedName name="j" localSheetId="5">#REF!</definedName>
    <definedName name="j" localSheetId="8">#REF!</definedName>
    <definedName name="j" localSheetId="1">#REF!</definedName>
    <definedName name="j">#REF!</definedName>
    <definedName name="j356C8" localSheetId="5">#REF!</definedName>
    <definedName name="j356C8" localSheetId="8">#REF!</definedName>
    <definedName name="j356C8" localSheetId="1">#REF!</definedName>
    <definedName name="j356C8">#REF!</definedName>
    <definedName name="k" localSheetId="5">#REF!</definedName>
    <definedName name="k" localSheetId="8">#REF!</definedName>
    <definedName name="k" localSheetId="1">#REF!</definedName>
    <definedName name="k">#REF!</definedName>
    <definedName name="kha" localSheetId="5">#REF!</definedName>
    <definedName name="kha" localSheetId="8">#REF!</definedName>
    <definedName name="kha" localSheetId="1">#REF!</definedName>
    <definedName name="kha">#REF!</definedName>
    <definedName name="khongtruotgia" localSheetId="5" hidden="1">{"'Sheet1'!$L$16"}</definedName>
    <definedName name="khongtruotgia" localSheetId="7" hidden="1">{"'Sheet1'!$L$16"}</definedName>
    <definedName name="khongtruotgia" localSheetId="8" hidden="1">{"'Sheet1'!$L$16"}</definedName>
    <definedName name="khongtruotgia" localSheetId="1" hidden="1">{"'Sheet1'!$L$16"}</definedName>
    <definedName name="khongtruotgia" hidden="1">{"'Sheet1'!$L$16"}</definedName>
    <definedName name="kp1ph" localSheetId="5">#REF!</definedName>
    <definedName name="kp1ph" localSheetId="8">#REF!</definedName>
    <definedName name="kp1ph" localSheetId="1">#REF!</definedName>
    <definedName name="kp1ph">#REF!</definedName>
    <definedName name="ksbn" hidden="1">{"'Sheet1'!$L$16"}</definedName>
    <definedName name="kshn" hidden="1">{"'Sheet1'!$L$16"}</definedName>
    <definedName name="ksls" hidden="1">{"'Sheet1'!$L$16"}</definedName>
    <definedName name="l" localSheetId="5">#REF!</definedName>
    <definedName name="l" localSheetId="8">#REF!</definedName>
    <definedName name="l" localSheetId="1">#REF!</definedName>
    <definedName name="l">#REF!</definedName>
    <definedName name="Laivay" localSheetId="5">#REF!</definedName>
    <definedName name="Laivay" localSheetId="8">#REF!</definedName>
    <definedName name="Laivay" localSheetId="1">#REF!</definedName>
    <definedName name="Laivay">#REF!</definedName>
    <definedName name="lan" localSheetId="5" hidden="1">{"'Sheet1'!$L$16"}</definedName>
    <definedName name="lan" localSheetId="7" hidden="1">{"'Sheet1'!$L$16"}</definedName>
    <definedName name="lan" localSheetId="8" hidden="1">{"'Sheet1'!$L$16"}</definedName>
    <definedName name="lan" localSheetId="1" hidden="1">{"'Sheet1'!$L$16"}</definedName>
    <definedName name="lan" hidden="1">{"'Sheet1'!$L$16"}</definedName>
    <definedName name="langson" hidden="1">{"'Sheet1'!$L$16"}</definedName>
    <definedName name="Lmk" localSheetId="5">#REF!</definedName>
    <definedName name="Lmk" localSheetId="8">#REF!</definedName>
    <definedName name="Lmk" localSheetId="1">#REF!</definedName>
    <definedName name="Lmk">#REF!</definedName>
    <definedName name="ln" localSheetId="5">#REF!</definedName>
    <definedName name="ln" localSheetId="8">#REF!</definedName>
    <definedName name="ln" localSheetId="1">#REF!</definedName>
    <definedName name="ln">#REF!</definedName>
    <definedName name="Lo" localSheetId="5">#REF!</definedName>
    <definedName name="Lo" localSheetId="8">#REF!</definedName>
    <definedName name="Lo" localSheetId="1">#REF!</definedName>
    <definedName name="Lo">#REF!</definedName>
    <definedName name="lt" localSheetId="5">#REF!</definedName>
    <definedName name="lt" localSheetId="8">#REF!</definedName>
    <definedName name="lt" localSheetId="1">#REF!</definedName>
    <definedName name="lt">#REF!</definedName>
    <definedName name="m" localSheetId="5">#REF!</definedName>
    <definedName name="m" localSheetId="7" hidden="1">{"'Sheet1'!$L$16"}</definedName>
    <definedName name="m" localSheetId="8" hidden="1">{"'Sheet1'!$L$16"}</definedName>
    <definedName name="m" localSheetId="1">#REF!</definedName>
    <definedName name="m" hidden="1">{"'Sheet1'!$L$16"}</definedName>
    <definedName name="M12ba3p" localSheetId="5">#REF!</definedName>
    <definedName name="M12ba3p" localSheetId="8">#REF!</definedName>
    <definedName name="M12ba3p" localSheetId="1">#REF!</definedName>
    <definedName name="M12ba3p">#REF!</definedName>
    <definedName name="M12bb1p" localSheetId="5">#REF!</definedName>
    <definedName name="M12bb1p" localSheetId="8">#REF!</definedName>
    <definedName name="M12bb1p" localSheetId="1">#REF!</definedName>
    <definedName name="M12bb1p">#REF!</definedName>
    <definedName name="M12cbnc" localSheetId="5">#REF!</definedName>
    <definedName name="M12cbnc" localSheetId="8">#REF!</definedName>
    <definedName name="M12cbnc" localSheetId="1">#REF!</definedName>
    <definedName name="M12cbnc">#REF!</definedName>
    <definedName name="M12cbvl" localSheetId="5">#REF!</definedName>
    <definedName name="M12cbvl" localSheetId="8">#REF!</definedName>
    <definedName name="M12cbvl" localSheetId="1">#REF!</definedName>
    <definedName name="M12cbvl">#REF!</definedName>
    <definedName name="M14bb1p" localSheetId="5">#REF!</definedName>
    <definedName name="M14bb1p" localSheetId="8">#REF!</definedName>
    <definedName name="M14bb1p" localSheetId="1">#REF!</definedName>
    <definedName name="M14bb1p">#REF!</definedName>
    <definedName name="m8aanc" localSheetId="5">#REF!</definedName>
    <definedName name="m8aanc" localSheetId="8">#REF!</definedName>
    <definedName name="m8aanc" localSheetId="1">#REF!</definedName>
    <definedName name="m8aanc">#REF!</definedName>
    <definedName name="m8aavl" localSheetId="5">#REF!</definedName>
    <definedName name="m8aavl" localSheetId="8">#REF!</definedName>
    <definedName name="m8aavl" localSheetId="1">#REF!</definedName>
    <definedName name="m8aavl">#REF!</definedName>
    <definedName name="Ma3pnc" localSheetId="5">#REF!</definedName>
    <definedName name="Ma3pnc" localSheetId="8">#REF!</definedName>
    <definedName name="Ma3pnc" localSheetId="1">#REF!</definedName>
    <definedName name="Ma3pnc">#REF!</definedName>
    <definedName name="Ma3pvl" localSheetId="5">#REF!</definedName>
    <definedName name="Ma3pvl" localSheetId="8">#REF!</definedName>
    <definedName name="Ma3pvl" localSheetId="1">#REF!</definedName>
    <definedName name="Ma3pvl">#REF!</definedName>
    <definedName name="Maa3pnc" localSheetId="5">#REF!</definedName>
    <definedName name="Maa3pnc" localSheetId="8">#REF!</definedName>
    <definedName name="Maa3pnc" localSheetId="1">#REF!</definedName>
    <definedName name="Maa3pnc">#REF!</definedName>
    <definedName name="Maa3pvl" localSheetId="5">#REF!</definedName>
    <definedName name="Maa3pvl" localSheetId="8">#REF!</definedName>
    <definedName name="Maa3pvl" localSheetId="1">#REF!</definedName>
    <definedName name="Maa3pvl">#REF!</definedName>
    <definedName name="mahang" localSheetId="5">#REF!</definedName>
    <definedName name="mahang" localSheetId="8">#REF!</definedName>
    <definedName name="mahang" localSheetId="1">#REF!</definedName>
    <definedName name="mahang">#REF!</definedName>
    <definedName name="MaHaRangNam" localSheetId="5">#REF!</definedName>
    <definedName name="MaHaRangNam" localSheetId="8">#REF!</definedName>
    <definedName name="MaHaRangNam" localSheetId="1">#REF!</definedName>
    <definedName name="MaHaRangNam">#REF!</definedName>
    <definedName name="MaHaRangTuan" localSheetId="5">#REF!</definedName>
    <definedName name="MaHaRangTuan" localSheetId="8">#REF!</definedName>
    <definedName name="MaHaRangTuan" localSheetId="1">#REF!</definedName>
    <definedName name="MaHaRangTuan">#REF!</definedName>
    <definedName name="MAJ_CON_EQP" localSheetId="5">#REF!</definedName>
    <definedName name="MAJ_CON_EQP" localSheetId="8">#REF!</definedName>
    <definedName name="MAJ_CON_EQP" localSheetId="1">#REF!</definedName>
    <definedName name="MAJ_CON_EQP">#REF!</definedName>
    <definedName name="mangay" localSheetId="5">#REF!</definedName>
    <definedName name="mangay" localSheetId="8">#REF!</definedName>
    <definedName name="mangay" localSheetId="1">#REF!</definedName>
    <definedName name="mangay">#REF!</definedName>
    <definedName name="mathang" localSheetId="5">#REF!</definedName>
    <definedName name="mathang" localSheetId="8">#REF!</definedName>
    <definedName name="mathang" localSheetId="1">#REF!</definedName>
    <definedName name="mathang">#REF!</definedName>
    <definedName name="MaThanhToanNB" localSheetId="5">#REF!</definedName>
    <definedName name="MaThanhToanNB" localSheetId="8">#REF!</definedName>
    <definedName name="MaThanhToanNB" localSheetId="1">#REF!</definedName>
    <definedName name="MaThanhToanNB">#REF!</definedName>
    <definedName name="MaTuan" localSheetId="5">#REF!</definedName>
    <definedName name="MaTuan" localSheetId="8">#REF!</definedName>
    <definedName name="MaTuan" localSheetId="1">#REF!</definedName>
    <definedName name="MaTuan">#REF!</definedName>
    <definedName name="Mba1p" localSheetId="5">#REF!</definedName>
    <definedName name="Mba1p" localSheetId="8">#REF!</definedName>
    <definedName name="Mba1p" localSheetId="1">#REF!</definedName>
    <definedName name="Mba1p">#REF!</definedName>
    <definedName name="Mba3p" localSheetId="5">#REF!</definedName>
    <definedName name="Mba3p" localSheetId="8">#REF!</definedName>
    <definedName name="Mba3p" localSheetId="1">#REF!</definedName>
    <definedName name="Mba3p">#REF!</definedName>
    <definedName name="Mbb3p" localSheetId="5">#REF!</definedName>
    <definedName name="Mbb3p" localSheetId="8">#REF!</definedName>
    <definedName name="Mbb3p" localSheetId="1">#REF!</definedName>
    <definedName name="Mbb3p">#REF!</definedName>
    <definedName name="Mbn1p" localSheetId="5">#REF!</definedName>
    <definedName name="Mbn1p" localSheetId="8">#REF!</definedName>
    <definedName name="Mbn1p" localSheetId="1">#REF!</definedName>
    <definedName name="Mbn1p">#REF!</definedName>
    <definedName name="MG_A" localSheetId="5">#REF!</definedName>
    <definedName name="MG_A" localSheetId="8">#REF!</definedName>
    <definedName name="MG_A" localSheetId="1">#REF!</definedName>
    <definedName name="MG_A">#REF!</definedName>
    <definedName name="mh" localSheetId="5">#REF!</definedName>
    <definedName name="mh" localSheetId="8">#REF!</definedName>
    <definedName name="mh" localSheetId="1">#REF!</definedName>
    <definedName name="mh">#REF!</definedName>
    <definedName name="mo" localSheetId="5" hidden="1">{"'Sheet1'!$L$16"}</definedName>
    <definedName name="mo" localSheetId="7" hidden="1">{"'Sheet1'!$L$16"}</definedName>
    <definedName name="mo" localSheetId="8" hidden="1">{"'Sheet1'!$L$16"}</definedName>
    <definedName name="mo" localSheetId="1" hidden="1">{"'Sheet1'!$L$16"}</definedName>
    <definedName name="mo" hidden="1">{"'Sheet1'!$L$16"}</definedName>
    <definedName name="moi" hidden="1">{"'Sheet1'!$L$16"}</definedName>
    <definedName name="MTMAC12" localSheetId="5">#REF!</definedName>
    <definedName name="MTMAC12" localSheetId="8">#REF!</definedName>
    <definedName name="MTMAC12" localSheetId="1">#REF!</definedName>
    <definedName name="MTMAC12">#REF!</definedName>
    <definedName name="mtram" localSheetId="5">#REF!</definedName>
    <definedName name="mtram" localSheetId="8">#REF!</definedName>
    <definedName name="mtram" localSheetId="1">#REF!</definedName>
    <definedName name="mtram">#REF!</definedName>
    <definedName name="n" localSheetId="5">#REF!</definedName>
    <definedName name="n" localSheetId="8">#REF!</definedName>
    <definedName name="n" localSheetId="1">#REF!</definedName>
    <definedName name="n">#REF!</definedName>
    <definedName name="n1pig" localSheetId="5">#REF!</definedName>
    <definedName name="n1pig" localSheetId="8">#REF!</definedName>
    <definedName name="n1pig" localSheetId="1">#REF!</definedName>
    <definedName name="n1pig">#REF!</definedName>
    <definedName name="n1pind" localSheetId="5">#REF!</definedName>
    <definedName name="n1pind" localSheetId="8">#REF!</definedName>
    <definedName name="n1pind" localSheetId="1">#REF!</definedName>
    <definedName name="n1pind">#REF!</definedName>
    <definedName name="n1ping" localSheetId="5">#REF!</definedName>
    <definedName name="n1ping" localSheetId="8">#REF!</definedName>
    <definedName name="n1ping" localSheetId="1">#REF!</definedName>
    <definedName name="n1ping">#REF!</definedName>
    <definedName name="n1pint" localSheetId="5">#REF!</definedName>
    <definedName name="n1pint" localSheetId="8">#REF!</definedName>
    <definedName name="n1pint" localSheetId="1">#REF!</definedName>
    <definedName name="n1pint">#REF!</definedName>
    <definedName name="nc1p" localSheetId="5">#REF!</definedName>
    <definedName name="nc1p" localSheetId="8">#REF!</definedName>
    <definedName name="nc1p" localSheetId="1">#REF!</definedName>
    <definedName name="nc1p">#REF!</definedName>
    <definedName name="nc3p" localSheetId="5">#REF!</definedName>
    <definedName name="nc3p" localSheetId="8">#REF!</definedName>
    <definedName name="nc3p" localSheetId="1">#REF!</definedName>
    <definedName name="nc3p">#REF!</definedName>
    <definedName name="NCBD100" localSheetId="5">#REF!</definedName>
    <definedName name="NCBD100" localSheetId="8">#REF!</definedName>
    <definedName name="NCBD100" localSheetId="1">#REF!</definedName>
    <definedName name="NCBD100">#REF!</definedName>
    <definedName name="NCBD200" localSheetId="5">#REF!</definedName>
    <definedName name="NCBD200" localSheetId="8">#REF!</definedName>
    <definedName name="NCBD200" localSheetId="1">#REF!</definedName>
    <definedName name="NCBD200">#REF!</definedName>
    <definedName name="NCBD250" localSheetId="5">#REF!</definedName>
    <definedName name="NCBD250" localSheetId="8">#REF!</definedName>
    <definedName name="NCBD250" localSheetId="1">#REF!</definedName>
    <definedName name="NCBD250">#REF!</definedName>
    <definedName name="nctram" localSheetId="5">#REF!</definedName>
    <definedName name="nctram" localSheetId="8">#REF!</definedName>
    <definedName name="nctram" localSheetId="1">#REF!</definedName>
    <definedName name="nctram">#REF!</definedName>
    <definedName name="NCVC100" localSheetId="5">#REF!</definedName>
    <definedName name="NCVC100" localSheetId="8">#REF!</definedName>
    <definedName name="NCVC100" localSheetId="1">#REF!</definedName>
    <definedName name="NCVC100">#REF!</definedName>
    <definedName name="NCVC200" localSheetId="5">#REF!</definedName>
    <definedName name="NCVC200" localSheetId="8">#REF!</definedName>
    <definedName name="NCVC200" localSheetId="1">#REF!</definedName>
    <definedName name="NCVC200">#REF!</definedName>
    <definedName name="NCVC250" localSheetId="5">#REF!</definedName>
    <definedName name="NCVC250" localSheetId="8">#REF!</definedName>
    <definedName name="NCVC250" localSheetId="1">#REF!</definedName>
    <definedName name="NCVC250">#REF!</definedName>
    <definedName name="NCVC3P" localSheetId="5">#REF!</definedName>
    <definedName name="NCVC3P" localSheetId="8">#REF!</definedName>
    <definedName name="NCVC3P" localSheetId="1">#REF!</definedName>
    <definedName name="NCVC3P">#REF!</definedName>
    <definedName name="nd" localSheetId="5">#REF!</definedName>
    <definedName name="nd" localSheetId="8">#REF!</definedName>
    <definedName name="nd" localSheetId="1">#REF!</definedName>
    <definedName name="nd">#REF!</definedName>
    <definedName name="NET" localSheetId="5">#REF!</definedName>
    <definedName name="NET" localSheetId="8">#REF!</definedName>
    <definedName name="NET" localSheetId="1">#REF!</definedName>
    <definedName name="NET">#REF!</definedName>
    <definedName name="NET_1" localSheetId="5">#REF!</definedName>
    <definedName name="NET_1" localSheetId="8">#REF!</definedName>
    <definedName name="NET_1" localSheetId="1">#REF!</definedName>
    <definedName name="NET_1">#REF!</definedName>
    <definedName name="NET_ANA" localSheetId="5">#REF!</definedName>
    <definedName name="NET_ANA" localSheetId="8">#REF!</definedName>
    <definedName name="NET_ANA" localSheetId="1">#REF!</definedName>
    <definedName name="NET_ANA">#REF!</definedName>
    <definedName name="NET_ANA_1" localSheetId="5">#REF!</definedName>
    <definedName name="NET_ANA_1" localSheetId="8">#REF!</definedName>
    <definedName name="NET_ANA_1" localSheetId="1">#REF!</definedName>
    <definedName name="NET_ANA_1">#REF!</definedName>
    <definedName name="NET_ANA_2" localSheetId="5">#REF!</definedName>
    <definedName name="NET_ANA_2" localSheetId="8">#REF!</definedName>
    <definedName name="NET_ANA_2" localSheetId="1">#REF!</definedName>
    <definedName name="NET_ANA_2">#REF!</definedName>
    <definedName name="NH" localSheetId="5">#REF!</definedName>
    <definedName name="NH" localSheetId="8">#REF!</definedName>
    <definedName name="NH" localSheetId="1">#REF!</definedName>
    <definedName name="NH">#REF!</definedName>
    <definedName name="NHANH2_CG4" localSheetId="5" hidden="1">{"'Sheet1'!$L$16"}</definedName>
    <definedName name="NHANH2_CG4" localSheetId="7" hidden="1">{"'Sheet1'!$L$16"}</definedName>
    <definedName name="NHANH2_CG4" localSheetId="8" hidden="1">{"'Sheet1'!$L$16"}</definedName>
    <definedName name="NHANH2_CG4" localSheetId="1" hidden="1">{"'Sheet1'!$L$16"}</definedName>
    <definedName name="NHANH2_CG4" hidden="1">{"'Sheet1'!$L$16"}</definedName>
    <definedName name="nhap" localSheetId="5">#REF!</definedName>
    <definedName name="nhap" localSheetId="8">#REF!</definedName>
    <definedName name="nhap">#REF!</definedName>
    <definedName name="nhapthan" localSheetId="5">#REF!</definedName>
    <definedName name="nhapthan" localSheetId="8">#REF!</definedName>
    <definedName name="nhapthan" localSheetId="1">#REF!</definedName>
    <definedName name="nhapthan">#REF!</definedName>
    <definedName name="nhfffd">{"DZ-TDTB2.XLS","Dcksat.xls"}</definedName>
    <definedName name="nhn" localSheetId="5">#REF!</definedName>
    <definedName name="nhn" localSheetId="8">#REF!</definedName>
    <definedName name="nhn" localSheetId="1">#REF!</definedName>
    <definedName name="nhn">#REF!</definedName>
    <definedName name="NHot" localSheetId="5">#REF!</definedName>
    <definedName name="NHot" localSheetId="8">#REF!</definedName>
    <definedName name="NHot" localSheetId="1">#REF!</definedName>
    <definedName name="NHot">#REF!</definedName>
    <definedName name="nig" localSheetId="5">#REF!</definedName>
    <definedName name="nig" localSheetId="8">#REF!</definedName>
    <definedName name="nig" localSheetId="1">#REF!</definedName>
    <definedName name="nig">#REF!</definedName>
    <definedName name="nig1p" localSheetId="5">#REF!</definedName>
    <definedName name="nig1p" localSheetId="8">#REF!</definedName>
    <definedName name="nig1p" localSheetId="1">#REF!</definedName>
    <definedName name="nig1p">#REF!</definedName>
    <definedName name="nig3p" localSheetId="5">#REF!</definedName>
    <definedName name="nig3p" localSheetId="8">#REF!</definedName>
    <definedName name="nig3p" localSheetId="1">#REF!</definedName>
    <definedName name="nig3p">#REF!</definedName>
    <definedName name="nignc1p" localSheetId="5">#REF!</definedName>
    <definedName name="nignc1p" localSheetId="8">#REF!</definedName>
    <definedName name="nignc1p" localSheetId="1">#REF!</definedName>
    <definedName name="nignc1p">#REF!</definedName>
    <definedName name="nigvl1p" localSheetId="5">#REF!</definedName>
    <definedName name="nigvl1p" localSheetId="8">#REF!</definedName>
    <definedName name="nigvl1p" localSheetId="1">#REF!</definedName>
    <definedName name="nigvl1p">#REF!</definedName>
    <definedName name="nin" localSheetId="5">#REF!</definedName>
    <definedName name="nin" localSheetId="8">#REF!</definedName>
    <definedName name="nin" localSheetId="1">#REF!</definedName>
    <definedName name="nin">#REF!</definedName>
    <definedName name="nin14nc3p" localSheetId="5">#REF!</definedName>
    <definedName name="nin14nc3p" localSheetId="8">#REF!</definedName>
    <definedName name="nin14nc3p" localSheetId="1">#REF!</definedName>
    <definedName name="nin14nc3p">#REF!</definedName>
    <definedName name="nin14vl3p" localSheetId="5">#REF!</definedName>
    <definedName name="nin14vl3p" localSheetId="8">#REF!</definedName>
    <definedName name="nin14vl3p" localSheetId="1">#REF!</definedName>
    <definedName name="nin14vl3p">#REF!</definedName>
    <definedName name="nin1903p" localSheetId="5">#REF!</definedName>
    <definedName name="nin1903p" localSheetId="8">#REF!</definedName>
    <definedName name="nin1903p" localSheetId="1">#REF!</definedName>
    <definedName name="nin1903p">#REF!</definedName>
    <definedName name="nin190nc3p" localSheetId="5">#REF!</definedName>
    <definedName name="nin190nc3p" localSheetId="8">#REF!</definedName>
    <definedName name="nin190nc3p" localSheetId="1">#REF!</definedName>
    <definedName name="nin190nc3p">#REF!</definedName>
    <definedName name="nin190vl3p" localSheetId="5">#REF!</definedName>
    <definedName name="nin190vl3p" localSheetId="8">#REF!</definedName>
    <definedName name="nin190vl3p" localSheetId="1">#REF!</definedName>
    <definedName name="nin190vl3p">#REF!</definedName>
    <definedName name="nin2903p" localSheetId="5">#REF!</definedName>
    <definedName name="nin2903p" localSheetId="8">#REF!</definedName>
    <definedName name="nin2903p" localSheetId="1">#REF!</definedName>
    <definedName name="nin2903p">#REF!</definedName>
    <definedName name="nin290nc3p" localSheetId="5">#REF!</definedName>
    <definedName name="nin290nc3p" localSheetId="8">#REF!</definedName>
    <definedName name="nin290nc3p" localSheetId="1">#REF!</definedName>
    <definedName name="nin290nc3p">#REF!</definedName>
    <definedName name="nin290vl3p" localSheetId="5">#REF!</definedName>
    <definedName name="nin290vl3p" localSheetId="8">#REF!</definedName>
    <definedName name="nin290vl3p" localSheetId="1">#REF!</definedName>
    <definedName name="nin290vl3p">#REF!</definedName>
    <definedName name="nin3p" localSheetId="5">#REF!</definedName>
    <definedName name="nin3p" localSheetId="8">#REF!</definedName>
    <definedName name="nin3p" localSheetId="1">#REF!</definedName>
    <definedName name="nin3p">#REF!</definedName>
    <definedName name="nind" localSheetId="5">#REF!</definedName>
    <definedName name="nind" localSheetId="8">#REF!</definedName>
    <definedName name="nind" localSheetId="1">#REF!</definedName>
    <definedName name="nind">#REF!</definedName>
    <definedName name="nind1p" localSheetId="5">#REF!</definedName>
    <definedName name="nind1p" localSheetId="8">#REF!</definedName>
    <definedName name="nind1p" localSheetId="1">#REF!</definedName>
    <definedName name="nind1p">#REF!</definedName>
    <definedName name="nind3p" localSheetId="5">#REF!</definedName>
    <definedName name="nind3p" localSheetId="8">#REF!</definedName>
    <definedName name="nind3p" localSheetId="1">#REF!</definedName>
    <definedName name="nind3p">#REF!</definedName>
    <definedName name="nindnc1p" localSheetId="5">#REF!</definedName>
    <definedName name="nindnc1p" localSheetId="8">#REF!</definedName>
    <definedName name="nindnc1p" localSheetId="1">#REF!</definedName>
    <definedName name="nindnc1p">#REF!</definedName>
    <definedName name="nindnc3p" localSheetId="5">#REF!</definedName>
    <definedName name="nindnc3p" localSheetId="8">#REF!</definedName>
    <definedName name="nindnc3p" localSheetId="1">#REF!</definedName>
    <definedName name="nindnc3p">#REF!</definedName>
    <definedName name="nindvl1p" localSheetId="5">#REF!</definedName>
    <definedName name="nindvl1p" localSheetId="8">#REF!</definedName>
    <definedName name="nindvl1p" localSheetId="1">#REF!</definedName>
    <definedName name="nindvl1p">#REF!</definedName>
    <definedName name="nindvl3p" localSheetId="5">#REF!</definedName>
    <definedName name="nindvl3p" localSheetId="8">#REF!</definedName>
    <definedName name="nindvl3p" localSheetId="1">#REF!</definedName>
    <definedName name="nindvl3p">#REF!</definedName>
    <definedName name="ning1p" localSheetId="5">#REF!</definedName>
    <definedName name="ning1p" localSheetId="8">#REF!</definedName>
    <definedName name="ning1p" localSheetId="1">#REF!</definedName>
    <definedName name="ning1p">#REF!</definedName>
    <definedName name="ningnc1p" localSheetId="5">#REF!</definedName>
    <definedName name="ningnc1p" localSheetId="8">#REF!</definedName>
    <definedName name="ningnc1p" localSheetId="1">#REF!</definedName>
    <definedName name="ningnc1p">#REF!</definedName>
    <definedName name="ningvl1p" localSheetId="5">#REF!</definedName>
    <definedName name="ningvl1p" localSheetId="8">#REF!</definedName>
    <definedName name="ningvl1p" localSheetId="1">#REF!</definedName>
    <definedName name="ningvl1p">#REF!</definedName>
    <definedName name="ninnc3p" localSheetId="5">#REF!</definedName>
    <definedName name="ninnc3p" localSheetId="8">#REF!</definedName>
    <definedName name="ninnc3p" localSheetId="1">#REF!</definedName>
    <definedName name="ninnc3p">#REF!</definedName>
    <definedName name="nint1p" localSheetId="5">#REF!</definedName>
    <definedName name="nint1p" localSheetId="8">#REF!</definedName>
    <definedName name="nint1p" localSheetId="1">#REF!</definedName>
    <definedName name="nint1p">#REF!</definedName>
    <definedName name="nintnc1p" localSheetId="5">#REF!</definedName>
    <definedName name="nintnc1p" localSheetId="8">#REF!</definedName>
    <definedName name="nintnc1p" localSheetId="1">#REF!</definedName>
    <definedName name="nintnc1p">#REF!</definedName>
    <definedName name="nintvl1p" localSheetId="5">#REF!</definedName>
    <definedName name="nintvl1p" localSheetId="8">#REF!</definedName>
    <definedName name="nintvl1p" localSheetId="1">#REF!</definedName>
    <definedName name="nintvl1p">#REF!</definedName>
    <definedName name="ninvl3p" localSheetId="5">#REF!</definedName>
    <definedName name="ninvl3p" localSheetId="8">#REF!</definedName>
    <definedName name="ninvl3p" localSheetId="1">#REF!</definedName>
    <definedName name="ninvl3p">#REF!</definedName>
    <definedName name="nl" localSheetId="5">#REF!</definedName>
    <definedName name="nl" localSheetId="8">#REF!</definedName>
    <definedName name="nl" localSheetId="1">#REF!</definedName>
    <definedName name="nl">#REF!</definedName>
    <definedName name="nl1p" localSheetId="5">#REF!</definedName>
    <definedName name="nl1p" localSheetId="8">#REF!</definedName>
    <definedName name="nl1p" localSheetId="1">#REF!</definedName>
    <definedName name="nl1p">#REF!</definedName>
    <definedName name="nl3p" localSheetId="5">#REF!</definedName>
    <definedName name="nl3p" localSheetId="8">#REF!</definedName>
    <definedName name="nl3p" localSheetId="1">#REF!</definedName>
    <definedName name="nl3p">#REF!</definedName>
    <definedName name="nlnc3p" localSheetId="5">#REF!</definedName>
    <definedName name="nlnc3p" localSheetId="8">#REF!</definedName>
    <definedName name="nlnc3p" localSheetId="1">#REF!</definedName>
    <definedName name="nlnc3p">#REF!</definedName>
    <definedName name="nlnc3pha" localSheetId="5">#REF!</definedName>
    <definedName name="nlnc3pha" localSheetId="8">#REF!</definedName>
    <definedName name="nlnc3pha" localSheetId="1">#REF!</definedName>
    <definedName name="nlnc3pha">#REF!</definedName>
    <definedName name="NLTK1p" localSheetId="5">#REF!</definedName>
    <definedName name="NLTK1p" localSheetId="8">#REF!</definedName>
    <definedName name="NLTK1p" localSheetId="1">#REF!</definedName>
    <definedName name="NLTK1p">#REF!</definedName>
    <definedName name="nlvl3p" localSheetId="5">#REF!</definedName>
    <definedName name="nlvl3p" localSheetId="8">#REF!</definedName>
    <definedName name="nlvl3p" localSheetId="1">#REF!</definedName>
    <definedName name="nlvl3p">#REF!</definedName>
    <definedName name="nn" localSheetId="5">#REF!</definedName>
    <definedName name="nn" localSheetId="8">#REF!</definedName>
    <definedName name="nn" localSheetId="1">#REF!</definedName>
    <definedName name="nn">#REF!</definedName>
    <definedName name="nn1p" localSheetId="5">#REF!</definedName>
    <definedName name="nn1p" localSheetId="8">#REF!</definedName>
    <definedName name="nn1p" localSheetId="1">#REF!</definedName>
    <definedName name="nn1p">#REF!</definedName>
    <definedName name="nn3p" localSheetId="5">#REF!</definedName>
    <definedName name="nn3p" localSheetId="8">#REF!</definedName>
    <definedName name="nn3p" localSheetId="1">#REF!</definedName>
    <definedName name="nn3p">#REF!</definedName>
    <definedName name="nnnc3p" localSheetId="5">#REF!</definedName>
    <definedName name="nnnc3p" localSheetId="8">#REF!</definedName>
    <definedName name="nnnc3p" localSheetId="1">#REF!</definedName>
    <definedName name="nnnc3p">#REF!</definedName>
    <definedName name="nnvl3p" localSheetId="5">#REF!</definedName>
    <definedName name="nnvl3p" localSheetId="8">#REF!</definedName>
    <definedName name="nnvl3p" localSheetId="1">#REF!</definedName>
    <definedName name="nnvl3p">#REF!</definedName>
    <definedName name="No" localSheetId="5">#REF!</definedName>
    <definedName name="No" localSheetId="8">#REF!</definedName>
    <definedName name="No" localSheetId="1">#REF!</definedName>
    <definedName name="No">#REF!</definedName>
    <definedName name="PA" localSheetId="5">#REF!</definedName>
    <definedName name="PA" localSheetId="8">#REF!</definedName>
    <definedName name="PA" localSheetId="1">#REF!</definedName>
    <definedName name="PA">#REF!</definedName>
    <definedName name="PA3.1" localSheetId="5" hidden="1">{"'Sheet1'!$L$16"}</definedName>
    <definedName name="PA3.1" localSheetId="7" hidden="1">{"'Sheet1'!$L$16"}</definedName>
    <definedName name="PA3.1" localSheetId="8" hidden="1">{"'Sheet1'!$L$16"}</definedName>
    <definedName name="PA3.1" localSheetId="1" hidden="1">{"'Sheet1'!$L$16"}</definedName>
    <definedName name="PA3.1" hidden="1">{"'Sheet1'!$L$16"}</definedName>
    <definedName name="PAIII_" hidden="1">{"'Sheet1'!$L$16"}</definedName>
    <definedName name="PChe" localSheetId="5">#REF!</definedName>
    <definedName name="PChe" localSheetId="8">#REF!</definedName>
    <definedName name="PChe" localSheetId="1">#REF!</definedName>
    <definedName name="PChe">#REF!</definedName>
    <definedName name="Phamcap" localSheetId="5">#REF!</definedName>
    <definedName name="Phamcap" localSheetId="8">#REF!</definedName>
    <definedName name="Phamcap" localSheetId="1">#REF!</definedName>
    <definedName name="Phamcap">#REF!</definedName>
    <definedName name="PK" localSheetId="5">#REF!</definedName>
    <definedName name="PK" localSheetId="8">#REF!</definedName>
    <definedName name="PK" localSheetId="1">#REF!</definedName>
    <definedName name="PK">#REF!</definedName>
    <definedName name="PMS" hidden="1">{"'Sheet1'!$L$16"}</definedName>
    <definedName name="PRICE" localSheetId="5">#REF!</definedName>
    <definedName name="PRICE" localSheetId="8">#REF!</definedName>
    <definedName name="PRICE" localSheetId="1">#REF!</definedName>
    <definedName name="PRICE">#REF!</definedName>
    <definedName name="PRICE1" localSheetId="5">#REF!</definedName>
    <definedName name="PRICE1" localSheetId="8">#REF!</definedName>
    <definedName name="PRICE1" localSheetId="1">#REF!</definedName>
    <definedName name="PRICE1">#REF!</definedName>
    <definedName name="print" localSheetId="5">#REF!</definedName>
    <definedName name="print" localSheetId="8">#REF!</definedName>
    <definedName name="print" localSheetId="1">#REF!</definedName>
    <definedName name="print">#REF!</definedName>
    <definedName name="_xlnm.Print_Area" localSheetId="6">'B37(đ)-06'!$A$1:$Q$90</definedName>
    <definedName name="_xlnm.Print_Area" localSheetId="2">'Mau 01'!$A$1:$D$36</definedName>
    <definedName name="_xlnm.Print_Area" localSheetId="3">'Mau 02'!$A$1:$T$31</definedName>
    <definedName name="_xlnm.Print_Area" localSheetId="4">'Mau 03'!$A$1:$E$27</definedName>
    <definedName name="_xlnm.Print_Area" localSheetId="7">'Mau 05'!$A$1:$D$84</definedName>
    <definedName name="_xlnm.Print_Area" localSheetId="8">'Mau 05 ()'!$A$1:$D$134</definedName>
    <definedName name="_xlnm.Print_Area" localSheetId="9">MN_HHong!$A$1:$D$21</definedName>
    <definedName name="_xlnm.Print_Area" localSheetId="10">MN_HSen!$A$1:$D$21</definedName>
    <definedName name="_xlnm.Print_Area" localSheetId="12">MN_SNham!$A$1:$D$21</definedName>
    <definedName name="_xlnm.Print_Area" localSheetId="11">MN_SThanh!$A$1:$D$21</definedName>
    <definedName name="_xlnm.Print_Area" localSheetId="1">#REF!</definedName>
    <definedName name="_xlnm.Print_Area" localSheetId="18">'TH&amp;THCS_SNham'!$A$1:$D$31</definedName>
    <definedName name="_xlnm.Print_Area" localSheetId="19">'TH&amp;THCS_SNhamII'!$A$1:$D$31</definedName>
    <definedName name="_xlnm.Print_Area" localSheetId="13">TH_SHaI!$A$1:$D$21</definedName>
    <definedName name="_xlnm.Print_Area" localSheetId="14">TH_SHaII!$A$1:$D$21</definedName>
    <definedName name="_xlnm.Print_Area" localSheetId="15">TH_SThanh!$A$1:$D$21</definedName>
    <definedName name="_xlnm.Print_Area" localSheetId="16">THCS_SHa!$A$1:$D$21</definedName>
    <definedName name="_xlnm.Print_Area" localSheetId="17">THCS_SThanh!$A$1:$D$21</definedName>
    <definedName name="_xlnm.Print_Area">#REF!</definedName>
    <definedName name="_xlnm.Print_Titles" localSheetId="6">'B37(đ)-06'!$6:$8</definedName>
    <definedName name="_xlnm.Print_Titles" localSheetId="2">'Mau 01'!$5:$7</definedName>
    <definedName name="_xlnm.Print_Titles" localSheetId="4">'Mau 03'!$7:$9</definedName>
    <definedName name="_xlnm.Print_Titles" localSheetId="7">'Mau 05'!$5:$5</definedName>
    <definedName name="_xlnm.Print_Titles" localSheetId="8">'Mau 05 ()'!$5:$5</definedName>
    <definedName name="_xlnm.Print_Titles" localSheetId="1">#REF!</definedName>
    <definedName name="_xlnm.Print_Titles">#REF!</definedName>
    <definedName name="PRINT_TITLES_MI" localSheetId="5">#REF!</definedName>
    <definedName name="PRINT_TITLES_MI" localSheetId="8">#REF!</definedName>
    <definedName name="PRINT_TITLES_MI" localSheetId="1">#REF!</definedName>
    <definedName name="PRINT_TITLES_MI">#REF!</definedName>
    <definedName name="PRINTA" localSheetId="5">#REF!</definedName>
    <definedName name="PRINTA" localSheetId="8">#REF!</definedName>
    <definedName name="PRINTA" localSheetId="1">#REF!</definedName>
    <definedName name="PRINTA">#REF!</definedName>
    <definedName name="PRINTB" localSheetId="5">#REF!</definedName>
    <definedName name="PRINTB" localSheetId="8">#REF!</definedName>
    <definedName name="PRINTB" localSheetId="1">#REF!</definedName>
    <definedName name="PRINTB">#REF!</definedName>
    <definedName name="PRINTC" localSheetId="5">#REF!</definedName>
    <definedName name="PRINTC" localSheetId="8">#REF!</definedName>
    <definedName name="PRINTC" localSheetId="1">#REF!</definedName>
    <definedName name="PRINTC">#REF!</definedName>
    <definedName name="prjName" localSheetId="5">#REF!</definedName>
    <definedName name="prjName" localSheetId="8">#REF!</definedName>
    <definedName name="prjName" localSheetId="1">#REF!</definedName>
    <definedName name="prjName">#REF!</definedName>
    <definedName name="prjNo" localSheetId="5">#REF!</definedName>
    <definedName name="prjNo" localSheetId="8">#REF!</definedName>
    <definedName name="prjNo" localSheetId="1">#REF!</definedName>
    <definedName name="prjNo">#REF!</definedName>
    <definedName name="PROPOSAL" localSheetId="5">#REF!</definedName>
    <definedName name="PROPOSAL" localSheetId="8">#REF!</definedName>
    <definedName name="PROPOSAL" localSheetId="1">#REF!</definedName>
    <definedName name="PROPOSAL">#REF!</definedName>
    <definedName name="ra11p" localSheetId="5">#REF!</definedName>
    <definedName name="ra11p" localSheetId="8">#REF!</definedName>
    <definedName name="ra11p" localSheetId="1">#REF!</definedName>
    <definedName name="ra11p">#REF!</definedName>
    <definedName name="ra13p" localSheetId="5">#REF!</definedName>
    <definedName name="ra13p" localSheetId="8">#REF!</definedName>
    <definedName name="ra13p" localSheetId="1">#REF!</definedName>
    <definedName name="ra13p">#REF!</definedName>
    <definedName name="rate">14000</definedName>
    <definedName name="re" localSheetId="5" hidden="1">{"'Sheet1'!$L$16"}</definedName>
    <definedName name="re" localSheetId="7" hidden="1">{"'Sheet1'!$L$16"}</definedName>
    <definedName name="re" localSheetId="8" hidden="1">{"'Sheet1'!$L$16"}</definedName>
    <definedName name="re" localSheetId="1" hidden="1">{"'Sheet1'!$L$16"}</definedName>
    <definedName name="re" hidden="1">{"'Sheet1'!$L$16"}</definedName>
    <definedName name="RECOUT">#N/A</definedName>
    <definedName name="RFP003A" localSheetId="5">#REF!</definedName>
    <definedName name="RFP003A" localSheetId="8">#REF!</definedName>
    <definedName name="RFP003A" localSheetId="1">#REF!</definedName>
    <definedName name="RFP003A">#REF!</definedName>
    <definedName name="RFP003B" localSheetId="5">#REF!</definedName>
    <definedName name="RFP003B" localSheetId="8">#REF!</definedName>
    <definedName name="RFP003B" localSheetId="1">#REF!</definedName>
    <definedName name="RFP003B">#REF!</definedName>
    <definedName name="RFP003C" localSheetId="5">#REF!</definedName>
    <definedName name="RFP003C" localSheetId="8">#REF!</definedName>
    <definedName name="RFP003C" localSheetId="1">#REF!</definedName>
    <definedName name="RFP003C">#REF!</definedName>
    <definedName name="RFP003D" localSheetId="5">#REF!</definedName>
    <definedName name="RFP003D" localSheetId="8">#REF!</definedName>
    <definedName name="RFP003D" localSheetId="1">#REF!</definedName>
    <definedName name="RFP003D">#REF!</definedName>
    <definedName name="RFP003E" localSheetId="5">#REF!</definedName>
    <definedName name="RFP003E" localSheetId="8">#REF!</definedName>
    <definedName name="RFP003E" localSheetId="1">#REF!</definedName>
    <definedName name="RFP003E">#REF!</definedName>
    <definedName name="RFP003F" localSheetId="5">#REF!</definedName>
    <definedName name="RFP003F" localSheetId="8">#REF!</definedName>
    <definedName name="RFP003F" localSheetId="1">#REF!</definedName>
    <definedName name="RFP003F">#REF!</definedName>
    <definedName name="RGHGSD" localSheetId="5" hidden="1">{"'Sheet1'!$L$16"}</definedName>
    <definedName name="RGHGSD" localSheetId="7" hidden="1">{"'Sheet1'!$L$16"}</definedName>
    <definedName name="RGHGSD" localSheetId="8" hidden="1">{"'Sheet1'!$L$16"}</definedName>
    <definedName name="RGHGSD" localSheetId="1" hidden="1">{"'Sheet1'!$L$16"}</definedName>
    <definedName name="RGHGSD" hidden="1">{"'Sheet1'!$L$16"}</definedName>
    <definedName name="sanluongnhap" localSheetId="5">#REF!</definedName>
    <definedName name="sanluongnhap" localSheetId="8">#REF!</definedName>
    <definedName name="sanluongnhap" localSheetId="1">#REF!</definedName>
    <definedName name="sanluongnhap">#REF!</definedName>
    <definedName name="sas" localSheetId="5" hidden="1">{"'Sheet1'!$L$16"}</definedName>
    <definedName name="sas" localSheetId="7" hidden="1">{"'Sheet1'!$L$16"}</definedName>
    <definedName name="sas" localSheetId="8" hidden="1">{"'Sheet1'!$L$16"}</definedName>
    <definedName name="sas" localSheetId="1" hidden="1">{"'Sheet1'!$L$16"}</definedName>
    <definedName name="sas" hidden="1">{"'Sheet1'!$L$16"}</definedName>
    <definedName name="SCH" localSheetId="5">#REF!</definedName>
    <definedName name="SCH" localSheetId="8">#REF!</definedName>
    <definedName name="SCH" localSheetId="1">#REF!</definedName>
    <definedName name="SCH">#REF!</definedName>
    <definedName name="SDMONG" localSheetId="5">#REF!</definedName>
    <definedName name="SDMONG" localSheetId="8">#REF!</definedName>
    <definedName name="SDMONG" localSheetId="1">#REF!</definedName>
    <definedName name="SDMONG">#REF!</definedName>
    <definedName name="së_giao_th_ng" localSheetId="5">#REF!</definedName>
    <definedName name="së_giao_th_ng" localSheetId="8">#REF!</definedName>
    <definedName name="së_giao_th_ng" localSheetId="1">#REF!</definedName>
    <definedName name="së_giao_th_ng">#REF!</definedName>
    <definedName name="së_n_ng_nghiÖp_v__pt_n_ng_th_n" localSheetId="5">#REF!</definedName>
    <definedName name="së_n_ng_nghiÖp_v__pt_n_ng_th_n" localSheetId="8">#REF!</definedName>
    <definedName name="së_n_ng_nghiÖp_v__pt_n_ng_th_n" localSheetId="1">#REF!</definedName>
    <definedName name="së_n_ng_nghiÖp_v__pt_n_ng_th_n">#REF!</definedName>
    <definedName name="së_thuû_s_n" localSheetId="5">#REF!</definedName>
    <definedName name="së_thuû_s_n" localSheetId="8">#REF!</definedName>
    <definedName name="së_thuû_s_n" localSheetId="1">#REF!</definedName>
    <definedName name="së_thuû_s_n">#REF!</definedName>
    <definedName name="së_x_y_dùng" localSheetId="5">#REF!</definedName>
    <definedName name="së_x_y_dùng" localSheetId="8">#REF!</definedName>
    <definedName name="së_x_y_dùng" localSheetId="1">#REF!</definedName>
    <definedName name="së_x_y_dùng">#REF!</definedName>
    <definedName name="sencount" hidden="1">2</definedName>
    <definedName name="sfdsfsd" localSheetId="5" hidden="1">{"'Sheet1'!$L$16"}</definedName>
    <definedName name="sfdsfsd" localSheetId="7" hidden="1">{"'Sheet1'!$L$16"}</definedName>
    <definedName name="sfdsfsd" localSheetId="8" hidden="1">{"'Sheet1'!$L$16"}</definedName>
    <definedName name="sfdsfsd" localSheetId="1" hidden="1">{"'Sheet1'!$L$16"}</definedName>
    <definedName name="sfdsfsd" hidden="1">{"'Sheet1'!$L$16"}</definedName>
    <definedName name="SIZE" localSheetId="5">#REF!</definedName>
    <definedName name="SIZE" localSheetId="8">#REF!</definedName>
    <definedName name="SIZE" localSheetId="1">#REF!</definedName>
    <definedName name="SIZE">#REF!</definedName>
    <definedName name="SL" localSheetId="5">#REF!</definedName>
    <definedName name="SL" localSheetId="8">#REF!</definedName>
    <definedName name="SL" localSheetId="1">#REF!</definedName>
    <definedName name="SL">#REF!</definedName>
    <definedName name="SL_CRD" localSheetId="5">#REF!</definedName>
    <definedName name="SL_CRD" localSheetId="8">#REF!</definedName>
    <definedName name="SL_CRD" localSheetId="1">#REF!</definedName>
    <definedName name="SL_CRD">#REF!</definedName>
    <definedName name="SL_CRS" localSheetId="5">#REF!</definedName>
    <definedName name="SL_CRS" localSheetId="8">#REF!</definedName>
    <definedName name="SL_CRS" localSheetId="1">#REF!</definedName>
    <definedName name="SL_CRS">#REF!</definedName>
    <definedName name="SL_CS" localSheetId="5">#REF!</definedName>
    <definedName name="SL_CS" localSheetId="8">#REF!</definedName>
    <definedName name="SL_CS" localSheetId="1">#REF!</definedName>
    <definedName name="SL_CS">#REF!</definedName>
    <definedName name="SL_DD" localSheetId="5">#REF!</definedName>
    <definedName name="SL_DD" localSheetId="8">#REF!</definedName>
    <definedName name="SL_DD" localSheetId="1">#REF!</definedName>
    <definedName name="SL_DD">#REF!</definedName>
    <definedName name="soc3p" localSheetId="5">#REF!</definedName>
    <definedName name="soc3p" localSheetId="8">#REF!</definedName>
    <definedName name="soc3p" localSheetId="1">#REF!</definedName>
    <definedName name="soc3p">#REF!</definedName>
    <definedName name="soluongnhap" localSheetId="5">#REF!</definedName>
    <definedName name="soluongnhap" localSheetId="8">#REF!</definedName>
    <definedName name="soluongnhap" localSheetId="1">#REF!</definedName>
    <definedName name="soluongnhap">#REF!</definedName>
    <definedName name="SORT" localSheetId="5">#REF!</definedName>
    <definedName name="SORT" localSheetId="8">#REF!</definedName>
    <definedName name="SORT" localSheetId="1">#REF!</definedName>
    <definedName name="SORT">#REF!</definedName>
    <definedName name="SPEC" localSheetId="5">#REF!</definedName>
    <definedName name="SPEC" localSheetId="8">#REF!</definedName>
    <definedName name="SPEC" localSheetId="1">#REF!</definedName>
    <definedName name="SPEC">#REF!</definedName>
    <definedName name="SPECSUMMARY" localSheetId="5">#REF!</definedName>
    <definedName name="SPECSUMMARY" localSheetId="8">#REF!</definedName>
    <definedName name="SPECSUMMARY" localSheetId="1">#REF!</definedName>
    <definedName name="SPECSUMMARY">#REF!</definedName>
    <definedName name="SS" localSheetId="5" hidden="1">{"'Sheet1'!$L$16"}</definedName>
    <definedName name="SS" localSheetId="7" hidden="1">{"'Sheet1'!$L$16"}</definedName>
    <definedName name="SS" localSheetId="8" hidden="1">{"'Sheet1'!$L$16"}</definedName>
    <definedName name="SS" localSheetId="1" hidden="1">{"'Sheet1'!$L$16"}</definedName>
    <definedName name="SS" hidden="1">{"'Sheet1'!$L$16"}</definedName>
    <definedName name="ssss" hidden="1">{"'Sheet1'!$L$16"}</definedName>
    <definedName name="Start_1" localSheetId="5">#REF!</definedName>
    <definedName name="Start_1" localSheetId="8">#REF!</definedName>
    <definedName name="Start_1" localSheetId="1">#REF!</definedName>
    <definedName name="Start_1">#REF!</definedName>
    <definedName name="Start_10" localSheetId="5">#REF!</definedName>
    <definedName name="Start_10" localSheetId="8">#REF!</definedName>
    <definedName name="Start_10" localSheetId="1">#REF!</definedName>
    <definedName name="Start_10">#REF!</definedName>
    <definedName name="Start_11" localSheetId="5">#REF!</definedName>
    <definedName name="Start_11" localSheetId="8">#REF!</definedName>
    <definedName name="Start_11" localSheetId="1">#REF!</definedName>
    <definedName name="Start_11">#REF!</definedName>
    <definedName name="Start_12" localSheetId="5">#REF!</definedName>
    <definedName name="Start_12" localSheetId="8">#REF!</definedName>
    <definedName name="Start_12" localSheetId="1">#REF!</definedName>
    <definedName name="Start_12">#REF!</definedName>
    <definedName name="Start_13" localSheetId="5">#REF!</definedName>
    <definedName name="Start_13" localSheetId="8">#REF!</definedName>
    <definedName name="Start_13" localSheetId="1">#REF!</definedName>
    <definedName name="Start_13">#REF!</definedName>
    <definedName name="Start_2" localSheetId="5">#REF!</definedName>
    <definedName name="Start_2" localSheetId="8">#REF!</definedName>
    <definedName name="Start_2" localSheetId="1">#REF!</definedName>
    <definedName name="Start_2">#REF!</definedName>
    <definedName name="Start_3" localSheetId="5">#REF!</definedName>
    <definedName name="Start_3" localSheetId="8">#REF!</definedName>
    <definedName name="Start_3" localSheetId="1">#REF!</definedName>
    <definedName name="Start_3">#REF!</definedName>
    <definedName name="Start_4" localSheetId="5">#REF!</definedName>
    <definedName name="Start_4" localSheetId="8">#REF!</definedName>
    <definedName name="Start_4" localSheetId="1">#REF!</definedName>
    <definedName name="Start_4">#REF!</definedName>
    <definedName name="Start_5" localSheetId="5">#REF!</definedName>
    <definedName name="Start_5" localSheetId="8">#REF!</definedName>
    <definedName name="Start_5" localSheetId="1">#REF!</definedName>
    <definedName name="Start_5">#REF!</definedName>
    <definedName name="Start_6" localSheetId="5">#REF!</definedName>
    <definedName name="Start_6" localSheetId="8">#REF!</definedName>
    <definedName name="Start_6" localSheetId="1">#REF!</definedName>
    <definedName name="Start_6">#REF!</definedName>
    <definedName name="Start_7" localSheetId="5">#REF!</definedName>
    <definedName name="Start_7" localSheetId="8">#REF!</definedName>
    <definedName name="Start_7" localSheetId="1">#REF!</definedName>
    <definedName name="Start_7">#REF!</definedName>
    <definedName name="Start_8" localSheetId="5">#REF!</definedName>
    <definedName name="Start_8" localSheetId="8">#REF!</definedName>
    <definedName name="Start_8" localSheetId="1">#REF!</definedName>
    <definedName name="Start_8">#REF!</definedName>
    <definedName name="Start_9" localSheetId="5">#REF!</definedName>
    <definedName name="Start_9" localSheetId="8">#REF!</definedName>
    <definedName name="Start_9" localSheetId="1">#REF!</definedName>
    <definedName name="Start_9">#REF!</definedName>
    <definedName name="SUM" localSheetId="5">#REF!,#REF!</definedName>
    <definedName name="SUM" localSheetId="8">#REF!,#REF!</definedName>
    <definedName name="SUM" localSheetId="1">#REF!,#REF!</definedName>
    <definedName name="SUM">#REF!,#REF!</definedName>
    <definedName name="SUMMARY" localSheetId="5">#REF!</definedName>
    <definedName name="SUMMARY" localSheetId="8">#REF!</definedName>
    <definedName name="SUMMARY" localSheetId="1">#REF!</definedName>
    <definedName name="SUMMARY">#REF!</definedName>
    <definedName name="T" localSheetId="5">#REF!</definedName>
    <definedName name="T" localSheetId="8">#REF!</definedName>
    <definedName name="T" localSheetId="1">#REF!</definedName>
    <definedName name="T">#REF!</definedName>
    <definedName name="T.TBA" localSheetId="5">#REF!</definedName>
    <definedName name="T.TBA" localSheetId="8">#REF!</definedName>
    <definedName name="T.TBA" localSheetId="1">#REF!</definedName>
    <definedName name="T.TBA">#REF!</definedName>
    <definedName name="T0.4" localSheetId="5">#REF!</definedName>
    <definedName name="T0.4" localSheetId="8">#REF!</definedName>
    <definedName name="T0.4" localSheetId="1">#REF!</definedName>
    <definedName name="T0.4">#REF!</definedName>
    <definedName name="t101p" localSheetId="5">#REF!</definedName>
    <definedName name="t101p" localSheetId="8">#REF!</definedName>
    <definedName name="t101p" localSheetId="1">#REF!</definedName>
    <definedName name="t101p">#REF!</definedName>
    <definedName name="t103p" localSheetId="5">#REF!</definedName>
    <definedName name="t103p" localSheetId="8">#REF!</definedName>
    <definedName name="t103p" localSheetId="1">#REF!</definedName>
    <definedName name="t103p">#REF!</definedName>
    <definedName name="t10nc1p" localSheetId="5">#REF!</definedName>
    <definedName name="t10nc1p" localSheetId="8">#REF!</definedName>
    <definedName name="t10nc1p" localSheetId="1">#REF!</definedName>
    <definedName name="t10nc1p">#REF!</definedName>
    <definedName name="t10vl1p" localSheetId="5">#REF!</definedName>
    <definedName name="t10vl1p" localSheetId="8">#REF!</definedName>
    <definedName name="t10vl1p" localSheetId="1">#REF!</definedName>
    <definedName name="t10vl1p">#REF!</definedName>
    <definedName name="t121p" localSheetId="5">#REF!</definedName>
    <definedName name="t121p" localSheetId="8">#REF!</definedName>
    <definedName name="t121p" localSheetId="1">#REF!</definedName>
    <definedName name="t121p">#REF!</definedName>
    <definedName name="t123p" localSheetId="5">#REF!</definedName>
    <definedName name="t123p" localSheetId="8">#REF!</definedName>
    <definedName name="t123p" localSheetId="1">#REF!</definedName>
    <definedName name="t123p">#REF!</definedName>
    <definedName name="t141p" localSheetId="5">#REF!</definedName>
    <definedName name="t141p" localSheetId="8">#REF!</definedName>
    <definedName name="t141p" localSheetId="1">#REF!</definedName>
    <definedName name="t141p">#REF!</definedName>
    <definedName name="t143p" localSheetId="5">#REF!</definedName>
    <definedName name="t143p" localSheetId="8">#REF!</definedName>
    <definedName name="t143p" localSheetId="1">#REF!</definedName>
    <definedName name="t143p">#REF!</definedName>
    <definedName name="t149tc" localSheetId="5" hidden="1">{"'Sheet1'!$L$16"}</definedName>
    <definedName name="t149tc" localSheetId="7" hidden="1">{"'Sheet1'!$L$16"}</definedName>
    <definedName name="t149tc" localSheetId="8" hidden="1">{"'Sheet1'!$L$16"}</definedName>
    <definedName name="t149tc" localSheetId="1" hidden="1">{"'Sheet1'!$L$16"}</definedName>
    <definedName name="t149tc" hidden="1">{"'Sheet1'!$L$16"}</definedName>
    <definedName name="t14nc3p" localSheetId="5">#REF!</definedName>
    <definedName name="t14nc3p" localSheetId="8">#REF!</definedName>
    <definedName name="t14nc3p" localSheetId="1">#REF!</definedName>
    <definedName name="t14nc3p">#REF!</definedName>
    <definedName name="t14vl3p" localSheetId="5">#REF!</definedName>
    <definedName name="t14vl3p" localSheetId="8">#REF!</definedName>
    <definedName name="t14vl3p" localSheetId="1">#REF!</definedName>
    <definedName name="t14vl3p">#REF!</definedName>
    <definedName name="Tæng_Cty_c__khÝ_NL_v__má" localSheetId="5">#REF!</definedName>
    <definedName name="Tæng_Cty_c__khÝ_NL_v__má" localSheetId="8">#REF!</definedName>
    <definedName name="Tæng_Cty_c__khÝ_NL_v__má" localSheetId="1">#REF!</definedName>
    <definedName name="Tæng_Cty_c__khÝ_NL_v__má">#REF!</definedName>
    <definedName name="TaxTV">10%</definedName>
    <definedName name="TaxXL">5%</definedName>
    <definedName name="tb" localSheetId="5">#REF!</definedName>
    <definedName name="tb" localSheetId="8">#REF!</definedName>
    <definedName name="tb" localSheetId="1">#REF!</definedName>
    <definedName name="tb">#REF!</definedName>
    <definedName name="TBA" localSheetId="5">#REF!</definedName>
    <definedName name="TBA" localSheetId="8">#REF!</definedName>
    <definedName name="TBA" localSheetId="1">#REF!</definedName>
    <definedName name="TBA">#REF!</definedName>
    <definedName name="tbtram" localSheetId="5">#REF!</definedName>
    <definedName name="tbtram" localSheetId="8">#REF!</definedName>
    <definedName name="tbtram" localSheetId="1">#REF!</definedName>
    <definedName name="tbtram">#REF!</definedName>
    <definedName name="TC" localSheetId="5">#REF!</definedName>
    <definedName name="TC" localSheetId="8">#REF!</definedName>
    <definedName name="TC" localSheetId="1">#REF!</definedName>
    <definedName name="TC">#REF!</definedName>
    <definedName name="TC_NHANH1" localSheetId="5">#REF!</definedName>
    <definedName name="TC_NHANH1" localSheetId="8">#REF!</definedName>
    <definedName name="TC_NHANH1" localSheetId="1">#REF!</definedName>
    <definedName name="TC_NHANH1">#REF!</definedName>
    <definedName name="TCT" localSheetId="5">#REF!</definedName>
    <definedName name="TCT" localSheetId="8">#REF!</definedName>
    <definedName name="TCT" localSheetId="1">#REF!</definedName>
    <definedName name="TCT">#REF!</definedName>
    <definedName name="td1p" localSheetId="5">#REF!</definedName>
    <definedName name="td1p" localSheetId="8">#REF!</definedName>
    <definedName name="td1p" localSheetId="1">#REF!</definedName>
    <definedName name="td1p">#REF!</definedName>
    <definedName name="td3p" localSheetId="5">#REF!</definedName>
    <definedName name="td3p" localSheetId="8">#REF!</definedName>
    <definedName name="td3p" localSheetId="1">#REF!</definedName>
    <definedName name="td3p">#REF!</definedName>
    <definedName name="tdnc1p" localSheetId="5">#REF!</definedName>
    <definedName name="tdnc1p" localSheetId="8">#REF!</definedName>
    <definedName name="tdnc1p" localSheetId="1">#REF!</definedName>
    <definedName name="tdnc1p">#REF!</definedName>
    <definedName name="tdtr2cnc" localSheetId="5">#REF!</definedName>
    <definedName name="tdtr2cnc" localSheetId="8">#REF!</definedName>
    <definedName name="tdtr2cnc" localSheetId="1">#REF!</definedName>
    <definedName name="tdtr2cnc">#REF!</definedName>
    <definedName name="tdtr2cvl" localSheetId="5">#REF!</definedName>
    <definedName name="tdtr2cvl" localSheetId="8">#REF!</definedName>
    <definedName name="tdtr2cvl" localSheetId="1">#REF!</definedName>
    <definedName name="tdtr2cvl">#REF!</definedName>
    <definedName name="tdvl1p" localSheetId="5">#REF!</definedName>
    <definedName name="tdvl1p" localSheetId="8">#REF!</definedName>
    <definedName name="tdvl1p" localSheetId="1">#REF!</definedName>
    <definedName name="tdvl1p">#REF!</definedName>
    <definedName name="test" localSheetId="5">#REF!</definedName>
    <definedName name="test" localSheetId="8">#REF!</definedName>
    <definedName name="test" localSheetId="1">#REF!</definedName>
    <definedName name="test">#REF!</definedName>
    <definedName name="th" localSheetId="5">#REF!</definedName>
    <definedName name="th" localSheetId="8">#REF!</definedName>
    <definedName name="th" localSheetId="1">#REF!</definedName>
    <definedName name="th">#REF!</definedName>
    <definedName name="TH.BM" localSheetId="5">#REF!</definedName>
    <definedName name="TH.BM" localSheetId="8">#REF!</definedName>
    <definedName name="TH.BM" localSheetId="1">#REF!</definedName>
    <definedName name="TH.BM">#REF!</definedName>
    <definedName name="TH.DVKD" localSheetId="5">#REF!</definedName>
    <definedName name="TH.DVKD" localSheetId="8">#REF!</definedName>
    <definedName name="TH.DVKD" localSheetId="1">#REF!</definedName>
    <definedName name="TH.DVKD">#REF!</definedName>
    <definedName name="TH.HB" localSheetId="5">#REF!</definedName>
    <definedName name="TH.HB" localSheetId="8">#REF!</definedName>
    <definedName name="TH.HB" localSheetId="1">#REF!</definedName>
    <definedName name="TH.HB">#REF!</definedName>
    <definedName name="TH.HR" localSheetId="5">#REF!</definedName>
    <definedName name="TH.HR" localSheetId="8">#REF!</definedName>
    <definedName name="TH.HR" localSheetId="1">#REF!</definedName>
    <definedName name="TH.HR">#REF!</definedName>
    <definedName name="TH.KT" localSheetId="5">#REF!</definedName>
    <definedName name="TH.KT" localSheetId="8">#REF!</definedName>
    <definedName name="TH.KT" localSheetId="1">#REF!</definedName>
    <definedName name="TH.KT">#REF!</definedName>
    <definedName name="TH.NK" localSheetId="5">#REF!</definedName>
    <definedName name="TH.NK" localSheetId="8">#REF!</definedName>
    <definedName name="TH.NK" localSheetId="1">#REF!</definedName>
    <definedName name="TH.NK">#REF!</definedName>
    <definedName name="TH.SL" localSheetId="5">#REF!</definedName>
    <definedName name="TH.SL" localSheetId="8">#REF!</definedName>
    <definedName name="TH.SL" localSheetId="1">#REF!</definedName>
    <definedName name="TH.SL">#REF!</definedName>
    <definedName name="TH.TBDM" localSheetId="5">#REF!</definedName>
    <definedName name="TH.TBDM" localSheetId="8">#REF!</definedName>
    <definedName name="TH.TBDM" localSheetId="1">#REF!</definedName>
    <definedName name="TH.TBDM">#REF!</definedName>
    <definedName name="TH.TC" localSheetId="5">#REF!</definedName>
    <definedName name="TH.TC" localSheetId="8">#REF!</definedName>
    <definedName name="TH.TC" localSheetId="1">#REF!</definedName>
    <definedName name="TH.TC">#REF!</definedName>
    <definedName name="tha" localSheetId="5" hidden="1">{"'Sheet1'!$L$16"}</definedName>
    <definedName name="tha" localSheetId="7" hidden="1">{"'Sheet1'!$L$16"}</definedName>
    <definedName name="tha" localSheetId="8" hidden="1">{"'Sheet1'!$L$16"}</definedName>
    <definedName name="tha" localSheetId="1" hidden="1">{"'Sheet1'!$L$16"}</definedName>
    <definedName name="tha" hidden="1">{"'Sheet1'!$L$16"}</definedName>
    <definedName name="thang10" localSheetId="5" hidden="1">{"'Sheet1'!$L$16"}</definedName>
    <definedName name="thang10" localSheetId="7" hidden="1">{"'Sheet1'!$L$16"}</definedName>
    <definedName name="thang10" localSheetId="8" hidden="1">{"'Sheet1'!$L$16"}</definedName>
    <definedName name="thang10" localSheetId="1" hidden="1">{"'Sheet1'!$L$16"}</definedName>
    <definedName name="thang10" hidden="1">{"'Sheet1'!$L$16"}</definedName>
    <definedName name="thanhtien" localSheetId="5">#REF!</definedName>
    <definedName name="thanhtien" localSheetId="8">#REF!</definedName>
    <definedName name="thanhtien" localSheetId="1">#REF!</definedName>
    <definedName name="thanhtien">#REF!</definedName>
    <definedName name="THGO1pnc" localSheetId="5">#REF!</definedName>
    <definedName name="THGO1pnc" localSheetId="8">#REF!</definedName>
    <definedName name="THGO1pnc" localSheetId="1">#REF!</definedName>
    <definedName name="THGO1pnc">#REF!</definedName>
    <definedName name="thht" localSheetId="5">#REF!</definedName>
    <definedName name="thht" localSheetId="8">#REF!</definedName>
    <definedName name="thht" localSheetId="1">#REF!</definedName>
    <definedName name="thht">#REF!</definedName>
    <definedName name="THI" localSheetId="5">#REF!</definedName>
    <definedName name="THI" localSheetId="8">#REF!</definedName>
    <definedName name="THI" localSheetId="1">#REF!</definedName>
    <definedName name="THI">#REF!</definedName>
    <definedName name="ThiSinhfull" localSheetId="5">#REF!</definedName>
    <definedName name="ThiSinhfull" localSheetId="8">#REF!</definedName>
    <definedName name="ThiSinhfull" localSheetId="1">#REF!</definedName>
    <definedName name="ThiSinhfull">#REF!</definedName>
    <definedName name="thkp3" localSheetId="5">#REF!</definedName>
    <definedName name="thkp3" localSheetId="8">#REF!</definedName>
    <definedName name="thkp3" localSheetId="1">#REF!</definedName>
    <definedName name="thkp3">#REF!</definedName>
    <definedName name="thtt" localSheetId="5">#REF!</definedName>
    <definedName name="thtt" localSheetId="8">#REF!</definedName>
    <definedName name="thtt" localSheetId="1">#REF!</definedName>
    <definedName name="thtt">#REF!</definedName>
    <definedName name="Tien" localSheetId="5">#REF!</definedName>
    <definedName name="Tien" localSheetId="8">#REF!</definedName>
    <definedName name="Tien" localSheetId="1">#REF!</definedName>
    <definedName name="Tien">#REF!</definedName>
    <definedName name="TienThanhToan" localSheetId="5">#REF!</definedName>
    <definedName name="TienThanhToan" localSheetId="8">#REF!</definedName>
    <definedName name="TienThanhToan" localSheetId="1">#REF!</definedName>
    <definedName name="TienThanhToan">#REF!</definedName>
    <definedName name="TienThanhToanNB" localSheetId="5">#REF!</definedName>
    <definedName name="TienThanhToanNB" localSheetId="8">#REF!</definedName>
    <definedName name="TienThanhToanNB" localSheetId="1">#REF!</definedName>
    <definedName name="TienThanhToanNB">#REF!</definedName>
    <definedName name="TITAN" localSheetId="5">#REF!</definedName>
    <definedName name="TITAN" localSheetId="8">#REF!</definedName>
    <definedName name="TITAN" localSheetId="1">#REF!</definedName>
    <definedName name="TITAN">#REF!</definedName>
    <definedName name="TK" localSheetId="5">#REF!</definedName>
    <definedName name="TK" localSheetId="1">#REF!</definedName>
    <definedName name="TLAC120" localSheetId="5">#REF!</definedName>
    <definedName name="TLAC120" localSheetId="8">#REF!</definedName>
    <definedName name="TLAC120" localSheetId="1">#REF!</definedName>
    <definedName name="TLAC120">#REF!</definedName>
    <definedName name="TLAC35" localSheetId="5">#REF!</definedName>
    <definedName name="TLAC35" localSheetId="8">#REF!</definedName>
    <definedName name="TLAC35" localSheetId="1">#REF!</definedName>
    <definedName name="TLAC35">#REF!</definedName>
    <definedName name="TLAC50" localSheetId="5">#REF!</definedName>
    <definedName name="TLAC50" localSheetId="8">#REF!</definedName>
    <definedName name="TLAC50" localSheetId="1">#REF!</definedName>
    <definedName name="TLAC50">#REF!</definedName>
    <definedName name="TLAC70" localSheetId="5">#REF!</definedName>
    <definedName name="TLAC70" localSheetId="8">#REF!</definedName>
    <definedName name="TLAC70" localSheetId="1">#REF!</definedName>
    <definedName name="TLAC70">#REF!</definedName>
    <definedName name="TLAC95" localSheetId="5">#REF!</definedName>
    <definedName name="TLAC95" localSheetId="8">#REF!</definedName>
    <definedName name="TLAC95" localSheetId="1">#REF!</definedName>
    <definedName name="TLAC95">#REF!</definedName>
    <definedName name="tlc" localSheetId="5" hidden="1">{"'Sheet1'!$L$16"}</definedName>
    <definedName name="tlc" localSheetId="7" hidden="1">{"'Sheet1'!$L$16"}</definedName>
    <definedName name="tlc" localSheetId="8" hidden="1">{"'Sheet1'!$L$16"}</definedName>
    <definedName name="tlc" localSheetId="1" hidden="1">{"'Sheet1'!$L$16"}</definedName>
    <definedName name="tlc" hidden="1">{"'Sheet1'!$L$16"}</definedName>
    <definedName name="TOTAL" localSheetId="5">#REF!</definedName>
    <definedName name="TOTAL" localSheetId="8">#REF!</definedName>
    <definedName name="TOTAL" localSheetId="1">#REF!</definedName>
    <definedName name="TOTAL">#REF!</definedName>
    <definedName name="tp" localSheetId="5" hidden="1">{"'Sheet1'!$L$16"}</definedName>
    <definedName name="tp" localSheetId="7" hidden="1">{"'Sheet1'!$L$16"}</definedName>
    <definedName name="tp" localSheetId="8" hidden="1">{"'Sheet1'!$L$16"}</definedName>
    <definedName name="tp" localSheetId="1" hidden="1">{"'Sheet1'!$L$16"}</definedName>
    <definedName name="tp" hidden="1">{"'Sheet1'!$L$16"}</definedName>
    <definedName name="TPLRP" localSheetId="5">#REF!</definedName>
    <definedName name="TPLRP" localSheetId="8">#REF!</definedName>
    <definedName name="TPLRP" localSheetId="1">#REF!</definedName>
    <definedName name="TPLRP">#REF!</definedName>
    <definedName name="Tra_don_gia_KS" localSheetId="5">#REF!</definedName>
    <definedName name="Tra_don_gia_KS" localSheetId="8">#REF!</definedName>
    <definedName name="Tra_don_gia_KS" localSheetId="1">#REF!</definedName>
    <definedName name="Tra_don_gia_KS">#REF!</definedName>
    <definedName name="Tracp" localSheetId="5">#REF!</definedName>
    <definedName name="Tracp" localSheetId="8">#REF!</definedName>
    <definedName name="Tracp" localSheetId="1">#REF!</definedName>
    <definedName name="Tracp">#REF!</definedName>
    <definedName name="TRADE2" localSheetId="5">#REF!</definedName>
    <definedName name="TRADE2" localSheetId="8">#REF!</definedName>
    <definedName name="TRADE2" localSheetId="1">#REF!</definedName>
    <definedName name="TRADE2">#REF!</definedName>
    <definedName name="trigianhapthan" localSheetId="5">#REF!</definedName>
    <definedName name="trigianhapthan" localSheetId="8">#REF!</definedName>
    <definedName name="trigianhapthan" localSheetId="1">#REF!</definedName>
    <definedName name="trigianhapthan">#REF!</definedName>
    <definedName name="trigiaxuatthan" localSheetId="5">#REF!</definedName>
    <definedName name="trigiaxuatthan" localSheetId="8">#REF!</definedName>
    <definedName name="trigiaxuatthan" localSheetId="1">#REF!</definedName>
    <definedName name="trigiaxuatthan">#REF!</definedName>
    <definedName name="Truong" localSheetId="5">#REF!</definedName>
    <definedName name="Truong" localSheetId="8">#REF!</definedName>
    <definedName name="Truong" localSheetId="1">#REF!</definedName>
    <definedName name="Truong">#REF!</definedName>
    <definedName name="TT_1P" localSheetId="5">#REF!</definedName>
    <definedName name="TT_1P" localSheetId="8">#REF!</definedName>
    <definedName name="TT_1P" localSheetId="1">#REF!</definedName>
    <definedName name="TT_1P">#REF!</definedName>
    <definedName name="TT_3p" localSheetId="5">#REF!</definedName>
    <definedName name="TT_3p" localSheetId="8">#REF!</definedName>
    <definedName name="TT_3p" localSheetId="1">#REF!</definedName>
    <definedName name="TT_3p">#REF!</definedName>
    <definedName name="ttronmk" localSheetId="5">#REF!</definedName>
    <definedName name="ttronmk" localSheetId="8">#REF!</definedName>
    <definedName name="ttronmk" localSheetId="1">#REF!</definedName>
    <definedName name="ttronmk">#REF!</definedName>
    <definedName name="tuyennhanh" localSheetId="5" hidden="1">{"'Sheet1'!$L$16"}</definedName>
    <definedName name="tuyennhanh" localSheetId="7" hidden="1">{"'Sheet1'!$L$16"}</definedName>
    <definedName name="tuyennhanh" localSheetId="8" hidden="1">{"'Sheet1'!$L$16"}</definedName>
    <definedName name="tuyennhanh" localSheetId="1" hidden="1">{"'Sheet1'!$L$16"}</definedName>
    <definedName name="tuyennhanh" hidden="1">{"'Sheet1'!$L$16"}</definedName>
    <definedName name="tv75nc" localSheetId="5">#REF!</definedName>
    <definedName name="tv75nc" localSheetId="8">#REF!</definedName>
    <definedName name="tv75nc" localSheetId="1">#REF!</definedName>
    <definedName name="tv75nc">#REF!</definedName>
    <definedName name="tv75vl" localSheetId="5">#REF!</definedName>
    <definedName name="tv75vl" localSheetId="8">#REF!</definedName>
    <definedName name="tv75vl" localSheetId="1">#REF!</definedName>
    <definedName name="tv75vl">#REF!</definedName>
    <definedName name="ty_le" localSheetId="5">#REF!</definedName>
    <definedName name="ty_le" localSheetId="8">#REF!</definedName>
    <definedName name="ty_le" localSheetId="1">#REF!</definedName>
    <definedName name="ty_le">#REF!</definedName>
    <definedName name="ty_le_BTN" localSheetId="5">#REF!</definedName>
    <definedName name="ty_le_BTN" localSheetId="8">#REF!</definedName>
    <definedName name="ty_le_BTN" localSheetId="1">#REF!</definedName>
    <definedName name="ty_le_BTN">#REF!</definedName>
    <definedName name="UP" localSheetId="5">#REF!,#REF!,#REF!,#REF!,#REF!,#REF!,#REF!,#REF!,#REF!,#REF!,#REF!</definedName>
    <definedName name="UP" localSheetId="8">#REF!,#REF!,#REF!,#REF!,#REF!,#REF!,#REF!,#REF!,#REF!,#REF!,#REF!</definedName>
    <definedName name="UP" localSheetId="1">#REF!,#REF!,#REF!,#REF!,#REF!,#REF!,#REF!,#REF!,#REF!,#REF!,#REF!</definedName>
    <definedName name="UP">#REF!,#REF!,#REF!,#REF!,#REF!,#REF!,#REF!,#REF!,#REF!,#REF!,#REF!</definedName>
    <definedName name="VARIINST" localSheetId="5">#REF!</definedName>
    <definedName name="VARIINST" localSheetId="8">#REF!</definedName>
    <definedName name="VARIINST" localSheetId="1">#REF!</definedName>
    <definedName name="VARIINST">#REF!</definedName>
    <definedName name="VARIPURC" localSheetId="5">#REF!</definedName>
    <definedName name="VARIPURC" localSheetId="8">#REF!</definedName>
    <definedName name="VARIPURC" localSheetId="1">#REF!</definedName>
    <definedName name="VARIPURC">#REF!</definedName>
    <definedName name="vat" localSheetId="5">#REF!</definedName>
    <definedName name="vat" localSheetId="8">#REF!</definedName>
    <definedName name="vat" localSheetId="1">#REF!</definedName>
    <definedName name="vat">#REF!</definedName>
    <definedName name="VATM" localSheetId="5" hidden="1">{"'Sheet1'!$L$16"}</definedName>
    <definedName name="VATM" localSheetId="7" hidden="1">{"'Sheet1'!$L$16"}</definedName>
    <definedName name="VATM" localSheetId="8" hidden="1">{"'Sheet1'!$L$16"}</definedName>
    <definedName name="VATM" localSheetId="1" hidden="1">{"'Sheet1'!$L$16"}</definedName>
    <definedName name="VATM" hidden="1">{"'Sheet1'!$L$16"}</definedName>
    <definedName name="VC" localSheetId="5">#REF!</definedName>
    <definedName name="VC" localSheetId="8">#REF!</definedName>
    <definedName name="VC" localSheetId="1">#REF!</definedName>
    <definedName name="VC">#REF!</definedName>
    <definedName name="VCHT" localSheetId="5">#REF!</definedName>
    <definedName name="VCHT" localSheetId="8">#REF!</definedName>
    <definedName name="VCHT" localSheetId="1">#REF!</definedName>
    <definedName name="VCHT">#REF!</definedName>
    <definedName name="vcoto" hidden="1">{"'Sheet1'!$L$16"}</definedName>
    <definedName name="VCTT" localSheetId="5">#REF!</definedName>
    <definedName name="VCTT" localSheetId="8">#REF!</definedName>
    <definedName name="VCTT" localSheetId="1">#REF!</definedName>
    <definedName name="VCTT">#REF!</definedName>
    <definedName name="vd3p" localSheetId="5">#REF!</definedName>
    <definedName name="vd3p" localSheetId="8">#REF!</definedName>
    <definedName name="vd3p" localSheetId="1">#REF!</definedName>
    <definedName name="vd3p">#REF!</definedName>
    <definedName name="Viet" hidden="1">{"'Sheet1'!$L$16"}</definedName>
    <definedName name="vinhlong" localSheetId="5" hidden="1">{"'Sheet1'!$L$16"}</definedName>
    <definedName name="vinhlong" localSheetId="7" hidden="1">{"'Sheet1'!$L$16"}</definedName>
    <definedName name="vinhlong" localSheetId="8" hidden="1">{"'Sheet1'!$L$16"}</definedName>
    <definedName name="vinhlong" localSheetId="1" hidden="1">{"'Sheet1'!$L$16"}</definedName>
    <definedName name="vinhlong" hidden="1">{"'Sheet1'!$L$16"}</definedName>
    <definedName name="vl1p" localSheetId="5">#REF!</definedName>
    <definedName name="vl1p" localSheetId="8">#REF!</definedName>
    <definedName name="vl1p" localSheetId="1">#REF!</definedName>
    <definedName name="vl1p">#REF!</definedName>
    <definedName name="vl3p" localSheetId="5">#REF!</definedName>
    <definedName name="vl3p" localSheetId="8">#REF!</definedName>
    <definedName name="vl3p" localSheetId="1">#REF!</definedName>
    <definedName name="vl3p">#REF!</definedName>
    <definedName name="vldn400" localSheetId="5">#REF!</definedName>
    <definedName name="vldn400" localSheetId="8">#REF!</definedName>
    <definedName name="vldn400" localSheetId="1">#REF!</definedName>
    <definedName name="vldn400">#REF!</definedName>
    <definedName name="vldn600" localSheetId="5">#REF!</definedName>
    <definedName name="vldn600" localSheetId="8">#REF!</definedName>
    <definedName name="vldn600" localSheetId="1">#REF!</definedName>
    <definedName name="vldn600">#REF!</definedName>
    <definedName name="vltram" localSheetId="5">#REF!</definedName>
    <definedName name="vltram" localSheetId="8">#REF!</definedName>
    <definedName name="vltram" localSheetId="1">#REF!</definedName>
    <definedName name="vltram">#REF!</definedName>
    <definedName name="vr3p" localSheetId="5">#REF!</definedName>
    <definedName name="vr3p" localSheetId="8">#REF!</definedName>
    <definedName name="vr3p" localSheetId="1">#REF!</definedName>
    <definedName name="vr3p">#REF!</definedName>
    <definedName name="Vungchon" localSheetId="5">#REF!</definedName>
    <definedName name="Vungchon" localSheetId="8">#REF!</definedName>
    <definedName name="Vungchon" localSheetId="1">#REF!</definedName>
    <definedName name="Vungchon">#REF!</definedName>
    <definedName name="VungSapXep" localSheetId="5">#REF!</definedName>
    <definedName name="VungSapXep" localSheetId="8">#REF!</definedName>
    <definedName name="VungSapXep" localSheetId="1">#REF!</definedName>
    <definedName name="VungSapXep">#REF!</definedName>
    <definedName name="W" localSheetId="5">#REF!</definedName>
    <definedName name="W" localSheetId="8">#REF!</definedName>
    <definedName name="W" localSheetId="1">#REF!</definedName>
    <definedName name="W">#REF!</definedName>
    <definedName name="wrn.chi._.tiÆt." hidden="1">{#N/A,#N/A,FALSE,"Chi tiÆt"}</definedName>
    <definedName name="X" localSheetId="5">#REF!</definedName>
    <definedName name="X" localSheetId="8">#REF!</definedName>
    <definedName name="X" localSheetId="1">#REF!</definedName>
    <definedName name="X">#REF!</definedName>
    <definedName name="x1pind" localSheetId="5">#REF!</definedName>
    <definedName name="x1pind" localSheetId="8">#REF!</definedName>
    <definedName name="x1pind" localSheetId="1">#REF!</definedName>
    <definedName name="x1pind">#REF!</definedName>
    <definedName name="x1ping" localSheetId="5">#REF!</definedName>
    <definedName name="x1ping" localSheetId="8">#REF!</definedName>
    <definedName name="x1ping" localSheetId="1">#REF!</definedName>
    <definedName name="x1ping">#REF!</definedName>
    <definedName name="x1pint" localSheetId="5">#REF!</definedName>
    <definedName name="x1pint" localSheetId="8">#REF!</definedName>
    <definedName name="x1pint" localSheetId="1">#REF!</definedName>
    <definedName name="x1pint">#REF!</definedName>
    <definedName name="XCCT">0.5</definedName>
    <definedName name="xfco" localSheetId="5">#REF!</definedName>
    <definedName name="xfco" localSheetId="8">#REF!</definedName>
    <definedName name="xfco" localSheetId="1">#REF!</definedName>
    <definedName name="xfco">#REF!</definedName>
    <definedName name="xfco3p" localSheetId="5">#REF!</definedName>
    <definedName name="xfco3p" localSheetId="8">#REF!</definedName>
    <definedName name="xfco3p" localSheetId="1">#REF!</definedName>
    <definedName name="xfco3p">#REF!</definedName>
    <definedName name="xfcotnc" localSheetId="5">#REF!</definedName>
    <definedName name="xfcotnc" localSheetId="8">#REF!</definedName>
    <definedName name="xfcotnc" localSheetId="1">#REF!</definedName>
    <definedName name="xfcotnc">#REF!</definedName>
    <definedName name="xfcotvl" localSheetId="5">#REF!</definedName>
    <definedName name="xfcotvl" localSheetId="8">#REF!</definedName>
    <definedName name="xfcotvl" localSheetId="1">#REF!</definedName>
    <definedName name="xfcotvl">#REF!</definedName>
    <definedName name="xhn" localSheetId="5">#REF!</definedName>
    <definedName name="xhn" localSheetId="8">#REF!</definedName>
    <definedName name="xhn" localSheetId="1">#REF!</definedName>
    <definedName name="xhn">#REF!</definedName>
    <definedName name="xig" localSheetId="5">#REF!</definedName>
    <definedName name="xig" localSheetId="8">#REF!</definedName>
    <definedName name="xig" localSheetId="1">#REF!</definedName>
    <definedName name="xig">#REF!</definedName>
    <definedName name="xig1" localSheetId="5">#REF!</definedName>
    <definedName name="xig1" localSheetId="8">#REF!</definedName>
    <definedName name="xig1" localSheetId="1">#REF!</definedName>
    <definedName name="xig1">#REF!</definedName>
    <definedName name="xig1p" localSheetId="5">#REF!</definedName>
    <definedName name="xig1p" localSheetId="8">#REF!</definedName>
    <definedName name="xig1p" localSheetId="1">#REF!</definedName>
    <definedName name="xig1p">#REF!</definedName>
    <definedName name="xig3p" localSheetId="5">#REF!</definedName>
    <definedName name="xig3p" localSheetId="8">#REF!</definedName>
    <definedName name="xig3p" localSheetId="1">#REF!</definedName>
    <definedName name="xig3p">#REF!</definedName>
    <definedName name="xignc3p" localSheetId="5">#REF!</definedName>
    <definedName name="xignc3p" localSheetId="8">#REF!</definedName>
    <definedName name="xignc3p" localSheetId="1">#REF!</definedName>
    <definedName name="xignc3p">#REF!</definedName>
    <definedName name="xigvl3p" localSheetId="5">#REF!</definedName>
    <definedName name="xigvl3p" localSheetId="8">#REF!</definedName>
    <definedName name="xigvl3p" localSheetId="1">#REF!</definedName>
    <definedName name="xigvl3p">#REF!</definedName>
    <definedName name="xin" localSheetId="5">#REF!</definedName>
    <definedName name="xin" localSheetId="8">#REF!</definedName>
    <definedName name="xin" localSheetId="1">#REF!</definedName>
    <definedName name="xin">#REF!</definedName>
    <definedName name="xin190" localSheetId="5">#REF!</definedName>
    <definedName name="xin190" localSheetId="8">#REF!</definedName>
    <definedName name="xin190" localSheetId="1">#REF!</definedName>
    <definedName name="xin190">#REF!</definedName>
    <definedName name="xin1903p" localSheetId="5">#REF!</definedName>
    <definedName name="xin1903p" localSheetId="8">#REF!</definedName>
    <definedName name="xin1903p" localSheetId="1">#REF!</definedName>
    <definedName name="xin1903p">#REF!</definedName>
    <definedName name="xin2903p" localSheetId="5">#REF!</definedName>
    <definedName name="xin2903p" localSheetId="8">#REF!</definedName>
    <definedName name="xin2903p" localSheetId="1">#REF!</definedName>
    <definedName name="xin2903p">#REF!</definedName>
    <definedName name="xin290nc3p" localSheetId="5">#REF!</definedName>
    <definedName name="xin290nc3p" localSheetId="8">#REF!</definedName>
    <definedName name="xin290nc3p" localSheetId="1">#REF!</definedName>
    <definedName name="xin290nc3p">#REF!</definedName>
    <definedName name="xin290vl3p" localSheetId="5">#REF!</definedName>
    <definedName name="xin290vl3p" localSheetId="8">#REF!</definedName>
    <definedName name="xin290vl3p" localSheetId="1">#REF!</definedName>
    <definedName name="xin290vl3p">#REF!</definedName>
    <definedName name="xin3p" localSheetId="5">#REF!</definedName>
    <definedName name="xin3p" localSheetId="8">#REF!</definedName>
    <definedName name="xin3p" localSheetId="1">#REF!</definedName>
    <definedName name="xin3p">#REF!</definedName>
    <definedName name="xind" localSheetId="5">#REF!</definedName>
    <definedName name="xind" localSheetId="8">#REF!</definedName>
    <definedName name="xind" localSheetId="1">#REF!</definedName>
    <definedName name="xind">#REF!</definedName>
    <definedName name="xind1p" localSheetId="5">#REF!</definedName>
    <definedName name="xind1p" localSheetId="8">#REF!</definedName>
    <definedName name="xind1p" localSheetId="1">#REF!</definedName>
    <definedName name="xind1p">#REF!</definedName>
    <definedName name="xind3p" localSheetId="5">#REF!</definedName>
    <definedName name="xind3p" localSheetId="8">#REF!</definedName>
    <definedName name="xind3p" localSheetId="1">#REF!</definedName>
    <definedName name="xind3p">#REF!</definedName>
    <definedName name="xindnc1p" localSheetId="5">#REF!</definedName>
    <definedName name="xindnc1p" localSheetId="8">#REF!</definedName>
    <definedName name="xindnc1p" localSheetId="1">#REF!</definedName>
    <definedName name="xindnc1p">#REF!</definedName>
    <definedName name="xindvl1p" localSheetId="5">#REF!</definedName>
    <definedName name="xindvl1p" localSheetId="8">#REF!</definedName>
    <definedName name="xindvl1p" localSheetId="1">#REF!</definedName>
    <definedName name="xindvl1p">#REF!</definedName>
    <definedName name="xing1p" localSheetId="5">#REF!</definedName>
    <definedName name="xing1p" localSheetId="8">#REF!</definedName>
    <definedName name="xing1p" localSheetId="1">#REF!</definedName>
    <definedName name="xing1p">#REF!</definedName>
    <definedName name="xingnc1p" localSheetId="5">#REF!</definedName>
    <definedName name="xingnc1p" localSheetId="8">#REF!</definedName>
    <definedName name="xingnc1p" localSheetId="1">#REF!</definedName>
    <definedName name="xingnc1p">#REF!</definedName>
    <definedName name="xingvl1p" localSheetId="5">#REF!</definedName>
    <definedName name="xingvl1p" localSheetId="8">#REF!</definedName>
    <definedName name="xingvl1p" localSheetId="1">#REF!</definedName>
    <definedName name="xingvl1p">#REF!</definedName>
    <definedName name="xinnc3p" localSheetId="5">#REF!</definedName>
    <definedName name="xinnc3p" localSheetId="8">#REF!</definedName>
    <definedName name="xinnc3p" localSheetId="1">#REF!</definedName>
    <definedName name="xinnc3p">#REF!</definedName>
    <definedName name="xint1p" localSheetId="5">#REF!</definedName>
    <definedName name="xint1p" localSheetId="8">#REF!</definedName>
    <definedName name="xint1p" localSheetId="1">#REF!</definedName>
    <definedName name="xint1p">#REF!</definedName>
    <definedName name="xinvl3p" localSheetId="5">#REF!</definedName>
    <definedName name="xinvl3p" localSheetId="8">#REF!</definedName>
    <definedName name="xinvl3p" localSheetId="1">#REF!</definedName>
    <definedName name="xinvl3p">#REF!</definedName>
    <definedName name="xit" localSheetId="5">#REF!</definedName>
    <definedName name="xit" localSheetId="8">#REF!</definedName>
    <definedName name="xit" localSheetId="1">#REF!</definedName>
    <definedName name="xit">#REF!</definedName>
    <definedName name="xit1" localSheetId="5">#REF!</definedName>
    <definedName name="xit1" localSheetId="8">#REF!</definedName>
    <definedName name="xit1" localSheetId="1">#REF!</definedName>
    <definedName name="xit1">#REF!</definedName>
    <definedName name="xit1p" localSheetId="5">#REF!</definedName>
    <definedName name="xit1p" localSheetId="8">#REF!</definedName>
    <definedName name="xit1p" localSheetId="1">#REF!</definedName>
    <definedName name="xit1p">#REF!</definedName>
    <definedName name="xit2nc3p" localSheetId="5">#REF!</definedName>
    <definedName name="xit2nc3p" localSheetId="8">#REF!</definedName>
    <definedName name="xit2nc3p" localSheetId="1">#REF!</definedName>
    <definedName name="xit2nc3p">#REF!</definedName>
    <definedName name="xit2vl3p" localSheetId="5">#REF!</definedName>
    <definedName name="xit2vl3p" localSheetId="8">#REF!</definedName>
    <definedName name="xit2vl3p" localSheetId="1">#REF!</definedName>
    <definedName name="xit2vl3p">#REF!</definedName>
    <definedName name="xit3p" localSheetId="5">#REF!</definedName>
    <definedName name="xit3p" localSheetId="8">#REF!</definedName>
    <definedName name="xit3p" localSheetId="1">#REF!</definedName>
    <definedName name="xit3p">#REF!</definedName>
    <definedName name="xitnc3p" localSheetId="5">#REF!</definedName>
    <definedName name="xitnc3p" localSheetId="8">#REF!</definedName>
    <definedName name="xitnc3p" localSheetId="1">#REF!</definedName>
    <definedName name="xitnc3p">#REF!</definedName>
    <definedName name="xitvl3p" localSheetId="5">#REF!</definedName>
    <definedName name="xitvl3p" localSheetId="8">#REF!</definedName>
    <definedName name="xitvl3p" localSheetId="1">#REF!</definedName>
    <definedName name="xitvl3p">#REF!</definedName>
    <definedName name="xls" hidden="1">{"'Sheet1'!$L$16"}</definedName>
    <definedName name="xlttbninh" hidden="1">{"'Sheet1'!$L$16"}</definedName>
    <definedName name="xuatthan" localSheetId="5">#REF!</definedName>
    <definedName name="xuatthan" localSheetId="8">#REF!</definedName>
    <definedName name="xuatthan" localSheetId="1">#REF!</definedName>
    <definedName name="xuatthan">#REF!</definedName>
    <definedName name="Z" localSheetId="5">#REF!</definedName>
    <definedName name="Z" localSheetId="8">#REF!</definedName>
    <definedName name="Z" localSheetId="1">#REF!</definedName>
    <definedName name="Z">#REF!</definedName>
    <definedName name="ZYX" localSheetId="5">#REF!</definedName>
    <definedName name="ZYX" localSheetId="8">#REF!</definedName>
    <definedName name="ZYX" localSheetId="1">#REF!</definedName>
    <definedName name="ZYX">#REF!</definedName>
    <definedName name="ZZZ" localSheetId="5">#REF!</definedName>
    <definedName name="ZZZ" localSheetId="8">#REF!</definedName>
    <definedName name="ZZZ" localSheetId="1">#REF!</definedName>
    <definedName name="ZZZ">#REF!</definedName>
  </definedNames>
  <calcPr calcId="144525"/>
  <fileRecoveryPr repairLoad="1"/>
</workbook>
</file>

<file path=xl/calcChain.xml><?xml version="1.0" encoding="utf-8"?>
<calcChain xmlns="http://schemas.openxmlformats.org/spreadsheetml/2006/main">
  <c r="D36" i="202" l="1"/>
  <c r="D35" i="202"/>
  <c r="C35" i="202"/>
  <c r="D34" i="202"/>
  <c r="C34" i="202"/>
  <c r="D33" i="202"/>
  <c r="D32" i="202" s="1"/>
  <c r="C33" i="202"/>
  <c r="C32" i="202" s="1"/>
  <c r="G32" i="202"/>
  <c r="F32" i="202"/>
  <c r="E32" i="202"/>
  <c r="D31" i="202"/>
  <c r="C31" i="202"/>
  <c r="D30" i="202"/>
  <c r="C30" i="202"/>
  <c r="G29" i="202"/>
  <c r="G28" i="202" s="1"/>
  <c r="G27" i="202" s="1"/>
  <c r="F29" i="202"/>
  <c r="F28" i="202" s="1"/>
  <c r="F27" i="202" s="1"/>
  <c r="E29" i="202"/>
  <c r="E28" i="202" s="1"/>
  <c r="E27" i="202" s="1"/>
  <c r="D29" i="202"/>
  <c r="D28" i="202" s="1"/>
  <c r="D27" i="202" s="1"/>
  <c r="C29" i="202"/>
  <c r="C28" i="202" s="1"/>
  <c r="C27" i="202" s="1"/>
  <c r="D26" i="202"/>
  <c r="D25" i="202"/>
  <c r="D24" i="202"/>
  <c r="D23" i="202"/>
  <c r="D22" i="202"/>
  <c r="D21" i="202"/>
  <c r="D20" i="202"/>
  <c r="D19" i="202"/>
  <c r="D18" i="202"/>
  <c r="D17" i="202"/>
  <c r="D16" i="202"/>
  <c r="D15" i="202"/>
  <c r="D14" i="202"/>
  <c r="D13" i="202"/>
  <c r="D12" i="202"/>
  <c r="D11" i="202"/>
  <c r="D10" i="202"/>
  <c r="D9" i="202"/>
  <c r="C38" i="202" l="1"/>
  <c r="C38" i="191"/>
  <c r="C27" i="191" l="1"/>
  <c r="C28" i="191"/>
  <c r="D32" i="191"/>
  <c r="E32" i="191"/>
  <c r="F32" i="191"/>
  <c r="G32" i="191"/>
  <c r="C32" i="191"/>
  <c r="C35" i="191"/>
  <c r="C34" i="191"/>
  <c r="C33" i="191"/>
  <c r="C29" i="191"/>
  <c r="C31" i="191"/>
  <c r="C30" i="191"/>
  <c r="E29" i="191"/>
  <c r="F29" i="191"/>
  <c r="G29" i="191"/>
  <c r="G28" i="191"/>
  <c r="G27" i="191" s="1"/>
  <c r="D28" i="191"/>
  <c r="D27" i="191" s="1"/>
  <c r="D29" i="191"/>
  <c r="D10" i="191"/>
  <c r="D11" i="191"/>
  <c r="D12" i="191"/>
  <c r="D13" i="191"/>
  <c r="D14" i="191"/>
  <c r="D15" i="191"/>
  <c r="D16" i="191"/>
  <c r="D17" i="191"/>
  <c r="D18" i="191"/>
  <c r="D19" i="191"/>
  <c r="D20" i="191"/>
  <c r="D21" i="191"/>
  <c r="D22" i="191"/>
  <c r="D23" i="191"/>
  <c r="D24" i="191"/>
  <c r="D25" i="191"/>
  <c r="D26" i="191"/>
  <c r="D30" i="191"/>
  <c r="D31" i="191"/>
  <c r="D33" i="191"/>
  <c r="D34" i="191"/>
  <c r="D35" i="191"/>
  <c r="D36" i="191"/>
  <c r="D9" i="191"/>
  <c r="F28" i="191" l="1"/>
  <c r="F27" i="191" s="1"/>
  <c r="E28" i="191"/>
  <c r="E27" i="191" s="1"/>
  <c r="C92" i="201" l="1"/>
  <c r="C91" i="201"/>
  <c r="C94" i="201" l="1"/>
  <c r="C89" i="201" s="1"/>
  <c r="C99" i="201"/>
  <c r="C62" i="201"/>
  <c r="C59" i="201"/>
  <c r="C58" i="201" s="1"/>
  <c r="A3" i="199"/>
  <c r="C105" i="201"/>
  <c r="F60" i="194"/>
  <c r="C103" i="201"/>
  <c r="C86" i="194"/>
  <c r="C147" i="201"/>
  <c r="C149" i="201" s="1"/>
  <c r="C143" i="201"/>
  <c r="C146" i="201" s="1"/>
  <c r="C138" i="201"/>
  <c r="C137" i="201"/>
  <c r="C139" i="201" s="1"/>
  <c r="C116" i="201" l="1"/>
  <c r="C113" i="201" s="1"/>
  <c r="C120" i="201"/>
  <c r="C124" i="201"/>
  <c r="C129" i="201"/>
  <c r="C127" i="201"/>
  <c r="C109" i="201"/>
  <c r="C107" i="201" s="1"/>
  <c r="C119" i="201" l="1"/>
  <c r="C126" i="201"/>
  <c r="C101" i="201" l="1"/>
  <c r="C98" i="201"/>
  <c r="C83" i="201"/>
  <c r="C86" i="201"/>
  <c r="C84" i="201" s="1"/>
  <c r="C78" i="201"/>
  <c r="C76" i="201" l="1"/>
  <c r="C75" i="201"/>
  <c r="C46" i="201"/>
  <c r="C53" i="201"/>
  <c r="C64" i="201"/>
  <c r="C57" i="201" s="1"/>
  <c r="C69" i="201"/>
  <c r="C71" i="201"/>
  <c r="C42" i="201"/>
  <c r="C39" i="201"/>
  <c r="C34" i="201"/>
  <c r="C32" i="201"/>
  <c r="C28" i="201"/>
  <c r="C24" i="201"/>
  <c r="C26" i="201"/>
  <c r="C21" i="201"/>
  <c r="C38" i="201" l="1"/>
  <c r="C68" i="201"/>
  <c r="C31" i="201"/>
  <c r="C45" i="201"/>
  <c r="C20" i="201"/>
  <c r="C131" i="201" l="1"/>
  <c r="C12" i="201"/>
  <c r="A3" i="201"/>
  <c r="C11" i="201" l="1"/>
  <c r="C7" i="201" s="1"/>
  <c r="C6" i="201" s="1"/>
  <c r="E21" i="199" l="1"/>
  <c r="O21" i="199"/>
  <c r="P21" i="199"/>
  <c r="Q21" i="199"/>
  <c r="C12" i="194" l="1"/>
  <c r="C11" i="194"/>
  <c r="C7" i="194" s="1"/>
  <c r="C6" i="194" s="1"/>
  <c r="C81" i="194"/>
  <c r="C77" i="194"/>
  <c r="C72" i="194"/>
  <c r="C58" i="194"/>
  <c r="C53" i="194"/>
  <c r="C45" i="194"/>
  <c r="C35" i="194"/>
  <c r="C30" i="194"/>
  <c r="C25" i="194"/>
  <c r="C20" i="194"/>
  <c r="P87" i="199"/>
  <c r="P86" i="199"/>
  <c r="P84" i="199"/>
  <c r="P83" i="199"/>
  <c r="P82" i="199"/>
  <c r="P80" i="199"/>
  <c r="P79" i="199"/>
  <c r="P78" i="199"/>
  <c r="P77" i="199"/>
  <c r="P75" i="199"/>
  <c r="P74" i="199"/>
  <c r="P72" i="199"/>
  <c r="P71" i="199"/>
  <c r="P70" i="199"/>
  <c r="P68" i="199"/>
  <c r="P67" i="199"/>
  <c r="P66" i="199"/>
  <c r="P65" i="199"/>
  <c r="P64" i="199"/>
  <c r="P63" i="199"/>
  <c r="P61" i="199"/>
  <c r="P60" i="199"/>
  <c r="P59" i="199"/>
  <c r="P58" i="199"/>
  <c r="P56" i="199"/>
  <c r="P55" i="199"/>
  <c r="P54" i="199"/>
  <c r="P53" i="199"/>
  <c r="P52" i="199"/>
  <c r="P51" i="199"/>
  <c r="P50" i="199"/>
  <c r="P48" i="199"/>
  <c r="P47" i="199"/>
  <c r="P46" i="199"/>
  <c r="P45" i="199"/>
  <c r="P44" i="199"/>
  <c r="P43" i="199"/>
  <c r="P42" i="199"/>
  <c r="P41" i="199"/>
  <c r="P40" i="199"/>
  <c r="P38" i="199"/>
  <c r="P37" i="199"/>
  <c r="P36" i="199"/>
  <c r="P35" i="199"/>
  <c r="P33" i="199"/>
  <c r="P32" i="199"/>
  <c r="P31" i="199"/>
  <c r="P30" i="199"/>
  <c r="P28" i="199"/>
  <c r="P27" i="199"/>
  <c r="P26" i="199"/>
  <c r="Q12" i="199"/>
  <c r="P12" i="199"/>
  <c r="Q11" i="199"/>
  <c r="P11" i="199"/>
  <c r="P19" i="199"/>
  <c r="P18" i="199"/>
  <c r="P17" i="199"/>
  <c r="P16" i="199"/>
  <c r="P15" i="199"/>
  <c r="P20" i="199"/>
  <c r="P23" i="199"/>
  <c r="P22" i="199" s="1"/>
  <c r="P25" i="199"/>
  <c r="O87" i="199"/>
  <c r="O86" i="199"/>
  <c r="O84" i="199"/>
  <c r="O83" i="199"/>
  <c r="O82" i="199"/>
  <c r="O80" i="199"/>
  <c r="O79" i="199"/>
  <c r="O78" i="199"/>
  <c r="O77" i="199"/>
  <c r="O75" i="199"/>
  <c r="O74" i="199"/>
  <c r="O73" i="199"/>
  <c r="O72" i="199"/>
  <c r="O71" i="199"/>
  <c r="O70" i="199"/>
  <c r="O69" i="199"/>
  <c r="O68" i="199"/>
  <c r="O67" i="199"/>
  <c r="O66" i="199"/>
  <c r="O64" i="199"/>
  <c r="O63" i="199"/>
  <c r="O61" i="199"/>
  <c r="O60" i="199"/>
  <c r="O59" i="199"/>
  <c r="O58" i="199"/>
  <c r="O56" i="199"/>
  <c r="O55" i="199"/>
  <c r="O54" i="199"/>
  <c r="O53" i="199"/>
  <c r="O52" i="199"/>
  <c r="O51" i="199"/>
  <c r="O50" i="199"/>
  <c r="O48" i="199"/>
  <c r="O47" i="199"/>
  <c r="O46" i="199"/>
  <c r="O45" i="199"/>
  <c r="O44" i="199"/>
  <c r="O43" i="199"/>
  <c r="O42" i="199"/>
  <c r="O41" i="199"/>
  <c r="O40" i="199"/>
  <c r="O39" i="199" s="1"/>
  <c r="O38" i="199"/>
  <c r="O37" i="199"/>
  <c r="O36" i="199"/>
  <c r="O35" i="199"/>
  <c r="O33" i="199"/>
  <c r="O32" i="199"/>
  <c r="O31" i="199"/>
  <c r="O30" i="199"/>
  <c r="O28" i="199"/>
  <c r="O27" i="199"/>
  <c r="O26" i="199"/>
  <c r="O12" i="199"/>
  <c r="O11" i="199"/>
  <c r="O19" i="199"/>
  <c r="O18" i="199"/>
  <c r="O17" i="199"/>
  <c r="O16" i="199"/>
  <c r="O15" i="199"/>
  <c r="O20" i="199"/>
  <c r="O23" i="199"/>
  <c r="O22" i="199" s="1"/>
  <c r="O25" i="199"/>
  <c r="D39" i="199"/>
  <c r="F39" i="199"/>
  <c r="G39" i="199"/>
  <c r="I39" i="199"/>
  <c r="J39" i="199"/>
  <c r="L39" i="199"/>
  <c r="M39" i="199"/>
  <c r="C39" i="199"/>
  <c r="O88" i="199"/>
  <c r="Q88" i="199" s="1"/>
  <c r="N88" i="199"/>
  <c r="K88" i="199"/>
  <c r="E88" i="199"/>
  <c r="N87" i="199"/>
  <c r="K87" i="199"/>
  <c r="H87" i="199"/>
  <c r="E87" i="199"/>
  <c r="N86" i="199"/>
  <c r="K86" i="199"/>
  <c r="H86" i="199"/>
  <c r="E86" i="199"/>
  <c r="M85" i="199"/>
  <c r="L85" i="199"/>
  <c r="J85" i="199"/>
  <c r="I85" i="199"/>
  <c r="G85" i="199"/>
  <c r="F85" i="199"/>
  <c r="E85" i="199"/>
  <c r="N84" i="199"/>
  <c r="K84" i="199"/>
  <c r="H84" i="199"/>
  <c r="E84" i="199"/>
  <c r="N83" i="199"/>
  <c r="K83" i="199"/>
  <c r="H83" i="199"/>
  <c r="E83" i="199"/>
  <c r="N82" i="199"/>
  <c r="N81" i="199" s="1"/>
  <c r="K82" i="199"/>
  <c r="H82" i="199"/>
  <c r="H81" i="199" s="1"/>
  <c r="E82" i="199"/>
  <c r="M81" i="199"/>
  <c r="L81" i="199"/>
  <c r="J81" i="199"/>
  <c r="I81" i="199"/>
  <c r="G81" i="199"/>
  <c r="F81" i="199"/>
  <c r="E81" i="199"/>
  <c r="N80" i="199"/>
  <c r="K80" i="199"/>
  <c r="H80" i="199"/>
  <c r="E80" i="199"/>
  <c r="N79" i="199"/>
  <c r="K79" i="199"/>
  <c r="H79" i="199"/>
  <c r="E79" i="199"/>
  <c r="N78" i="199"/>
  <c r="K78" i="199"/>
  <c r="H78" i="199"/>
  <c r="E78" i="199"/>
  <c r="N77" i="199"/>
  <c r="N76" i="199" s="1"/>
  <c r="K77" i="199"/>
  <c r="H77" i="199"/>
  <c r="E77" i="199"/>
  <c r="M76" i="199"/>
  <c r="L76" i="199"/>
  <c r="J76" i="199"/>
  <c r="I76" i="199"/>
  <c r="G76" i="199"/>
  <c r="F76" i="199"/>
  <c r="E76" i="199"/>
  <c r="N75" i="199"/>
  <c r="K75" i="199"/>
  <c r="H75" i="199"/>
  <c r="E75" i="199"/>
  <c r="N74" i="199"/>
  <c r="K74" i="199"/>
  <c r="H74" i="199"/>
  <c r="E74" i="199"/>
  <c r="N73" i="199"/>
  <c r="J73" i="199"/>
  <c r="K73" i="199" s="1"/>
  <c r="H73" i="199"/>
  <c r="E73" i="199"/>
  <c r="N72" i="199"/>
  <c r="K72" i="199"/>
  <c r="H72" i="199"/>
  <c r="E72" i="199"/>
  <c r="N71" i="199"/>
  <c r="K71" i="199"/>
  <c r="H71" i="199"/>
  <c r="E71" i="199"/>
  <c r="N70" i="199"/>
  <c r="K70" i="199"/>
  <c r="H70" i="199"/>
  <c r="E70" i="199"/>
  <c r="N69" i="199"/>
  <c r="J69" i="199"/>
  <c r="P69" i="199" s="1"/>
  <c r="H69" i="199"/>
  <c r="E69" i="199"/>
  <c r="N68" i="199"/>
  <c r="K68" i="199"/>
  <c r="H68" i="199"/>
  <c r="E68" i="199"/>
  <c r="N67" i="199"/>
  <c r="K67" i="199"/>
  <c r="H67" i="199"/>
  <c r="E67" i="199"/>
  <c r="N66" i="199"/>
  <c r="K66" i="199"/>
  <c r="H66" i="199"/>
  <c r="E66" i="199"/>
  <c r="L65" i="199"/>
  <c r="O65" i="199" s="1"/>
  <c r="K65" i="199"/>
  <c r="H65" i="199"/>
  <c r="E65" i="199"/>
  <c r="N64" i="199"/>
  <c r="K64" i="199"/>
  <c r="H64" i="199"/>
  <c r="E64" i="199"/>
  <c r="N63" i="199"/>
  <c r="K63" i="199"/>
  <c r="H63" i="199"/>
  <c r="E63" i="199"/>
  <c r="M62" i="199"/>
  <c r="I62" i="199"/>
  <c r="G62" i="199"/>
  <c r="F62" i="199"/>
  <c r="E62" i="199"/>
  <c r="N61" i="199"/>
  <c r="K61" i="199"/>
  <c r="H61" i="199"/>
  <c r="E61" i="199"/>
  <c r="N60" i="199"/>
  <c r="K60" i="199"/>
  <c r="H60" i="199"/>
  <c r="E60" i="199"/>
  <c r="N59" i="199"/>
  <c r="K59" i="199"/>
  <c r="H59" i="199"/>
  <c r="E59" i="199"/>
  <c r="N58" i="199"/>
  <c r="N57" i="199" s="1"/>
  <c r="K58" i="199"/>
  <c r="H58" i="199"/>
  <c r="E58" i="199"/>
  <c r="M57" i="199"/>
  <c r="L57" i="199"/>
  <c r="J57" i="199"/>
  <c r="I57" i="199"/>
  <c r="G57" i="199"/>
  <c r="F57" i="199"/>
  <c r="E57" i="199"/>
  <c r="N56" i="199"/>
  <c r="K56" i="199"/>
  <c r="H56" i="199"/>
  <c r="E56" i="199"/>
  <c r="N55" i="199"/>
  <c r="K55" i="199"/>
  <c r="H55" i="199"/>
  <c r="E55" i="199"/>
  <c r="N54" i="199"/>
  <c r="K54" i="199"/>
  <c r="H54" i="199"/>
  <c r="E54" i="199"/>
  <c r="N53" i="199"/>
  <c r="K53" i="199"/>
  <c r="H53" i="199"/>
  <c r="E53" i="199"/>
  <c r="N52" i="199"/>
  <c r="K52" i="199"/>
  <c r="H52" i="199"/>
  <c r="E52" i="199"/>
  <c r="N51" i="199"/>
  <c r="K51" i="199"/>
  <c r="H51" i="199"/>
  <c r="E51" i="199"/>
  <c r="N50" i="199"/>
  <c r="K50" i="199"/>
  <c r="H50" i="199"/>
  <c r="H49" i="199" s="1"/>
  <c r="E50" i="199"/>
  <c r="N49" i="199"/>
  <c r="M49" i="199"/>
  <c r="L49" i="199"/>
  <c r="J49" i="199"/>
  <c r="I49" i="199"/>
  <c r="G49" i="199"/>
  <c r="F49" i="199"/>
  <c r="E49" i="199"/>
  <c r="E48" i="199"/>
  <c r="Q48" i="199" s="1"/>
  <c r="E47" i="199"/>
  <c r="Q47" i="199" s="1"/>
  <c r="E46" i="199"/>
  <c r="Q46" i="199" s="1"/>
  <c r="N45" i="199"/>
  <c r="K45" i="199"/>
  <c r="H45" i="199"/>
  <c r="E45" i="199"/>
  <c r="N44" i="199"/>
  <c r="K44" i="199"/>
  <c r="H44" i="199"/>
  <c r="E44" i="199"/>
  <c r="N43" i="199"/>
  <c r="K43" i="199"/>
  <c r="H43" i="199"/>
  <c r="E43" i="199"/>
  <c r="N42" i="199"/>
  <c r="K42" i="199"/>
  <c r="H42" i="199"/>
  <c r="E42" i="199"/>
  <c r="N41" i="199"/>
  <c r="K41" i="199"/>
  <c r="H41" i="199"/>
  <c r="E41" i="199"/>
  <c r="N40" i="199"/>
  <c r="K40" i="199"/>
  <c r="K39" i="199" s="1"/>
  <c r="H40" i="199"/>
  <c r="E40" i="199"/>
  <c r="N38" i="199"/>
  <c r="K38" i="199"/>
  <c r="H38" i="199"/>
  <c r="E38" i="199"/>
  <c r="N37" i="199"/>
  <c r="K37" i="199"/>
  <c r="H37" i="199"/>
  <c r="E37" i="199"/>
  <c r="N36" i="199"/>
  <c r="K36" i="199"/>
  <c r="H36" i="199"/>
  <c r="E36" i="199"/>
  <c r="N35" i="199"/>
  <c r="K35" i="199"/>
  <c r="K34" i="199" s="1"/>
  <c r="H35" i="199"/>
  <c r="H34" i="199" s="1"/>
  <c r="E35" i="199"/>
  <c r="M34" i="199"/>
  <c r="L34" i="199"/>
  <c r="J34" i="199"/>
  <c r="I34" i="199"/>
  <c r="G34" i="199"/>
  <c r="F34" i="199"/>
  <c r="E34" i="199"/>
  <c r="N33" i="199"/>
  <c r="K33" i="199"/>
  <c r="H33" i="199"/>
  <c r="E33" i="199"/>
  <c r="N32" i="199"/>
  <c r="K32" i="199"/>
  <c r="H32" i="199"/>
  <c r="E32" i="199"/>
  <c r="N31" i="199"/>
  <c r="K31" i="199"/>
  <c r="H31" i="199"/>
  <c r="E31" i="199"/>
  <c r="N30" i="199"/>
  <c r="K30" i="199"/>
  <c r="H30" i="199"/>
  <c r="E30" i="199"/>
  <c r="M29" i="199"/>
  <c r="L29" i="199"/>
  <c r="K29" i="199"/>
  <c r="J29" i="199"/>
  <c r="I29" i="199"/>
  <c r="G29" i="199"/>
  <c r="F29" i="199"/>
  <c r="E29" i="199"/>
  <c r="N28" i="199"/>
  <c r="K28" i="199"/>
  <c r="H28" i="199"/>
  <c r="E28" i="199"/>
  <c r="N27" i="199"/>
  <c r="K27" i="199"/>
  <c r="H27" i="199"/>
  <c r="E27" i="199"/>
  <c r="N26" i="199"/>
  <c r="K26" i="199"/>
  <c r="H26" i="199"/>
  <c r="E26" i="199"/>
  <c r="N25" i="199"/>
  <c r="N24" i="199" s="1"/>
  <c r="K25" i="199"/>
  <c r="H25" i="199"/>
  <c r="E25" i="199"/>
  <c r="M24" i="199"/>
  <c r="L24" i="199"/>
  <c r="K24" i="199"/>
  <c r="J24" i="199"/>
  <c r="I24" i="199"/>
  <c r="G24" i="199"/>
  <c r="F24" i="199"/>
  <c r="E24" i="199"/>
  <c r="E23" i="199"/>
  <c r="Q23" i="199" s="1"/>
  <c r="Q22" i="199" s="1"/>
  <c r="N22" i="199"/>
  <c r="M22" i="199"/>
  <c r="L22" i="199"/>
  <c r="K22" i="199"/>
  <c r="J22" i="199"/>
  <c r="I22" i="199"/>
  <c r="H22" i="199"/>
  <c r="G22" i="199"/>
  <c r="F22" i="199"/>
  <c r="E22" i="199"/>
  <c r="Q20" i="199"/>
  <c r="N20" i="199"/>
  <c r="M20" i="199"/>
  <c r="L20" i="199"/>
  <c r="K20" i="199"/>
  <c r="J20" i="199"/>
  <c r="I20" i="199"/>
  <c r="H20" i="199"/>
  <c r="G20" i="199"/>
  <c r="F20" i="199"/>
  <c r="E20" i="199"/>
  <c r="E19" i="199"/>
  <c r="Q19" i="199" s="1"/>
  <c r="E18" i="199"/>
  <c r="Q18" i="199" s="1"/>
  <c r="E17" i="199"/>
  <c r="Q17" i="199" s="1"/>
  <c r="E16" i="199"/>
  <c r="Q16" i="199" s="1"/>
  <c r="E15" i="199"/>
  <c r="Q15" i="199" s="1"/>
  <c r="N14" i="199"/>
  <c r="M14" i="199"/>
  <c r="L14" i="199"/>
  <c r="K14" i="199"/>
  <c r="J14" i="199"/>
  <c r="I14" i="199"/>
  <c r="H14" i="199"/>
  <c r="G14" i="199"/>
  <c r="F14" i="199"/>
  <c r="D14" i="199"/>
  <c r="D13" i="199" s="1"/>
  <c r="D9" i="199" s="1"/>
  <c r="D8" i="199" s="1"/>
  <c r="C14" i="199"/>
  <c r="Q89" i="198"/>
  <c r="P89" i="198"/>
  <c r="O89" i="198"/>
  <c r="N89" i="198"/>
  <c r="K89" i="198"/>
  <c r="H89" i="198"/>
  <c r="E89" i="198"/>
  <c r="Q88" i="198"/>
  <c r="O88" i="198"/>
  <c r="N88" i="198"/>
  <c r="K88" i="198"/>
  <c r="E88" i="198"/>
  <c r="Q87" i="198"/>
  <c r="P87" i="198"/>
  <c r="O87" i="198"/>
  <c r="N87" i="198"/>
  <c r="K87" i="198"/>
  <c r="H87" i="198"/>
  <c r="E87" i="198"/>
  <c r="Q86" i="198"/>
  <c r="Q85" i="198" s="1"/>
  <c r="P86" i="198"/>
  <c r="O86" i="198"/>
  <c r="N86" i="198"/>
  <c r="K86" i="198"/>
  <c r="H86" i="198"/>
  <c r="E86" i="198"/>
  <c r="P85" i="198"/>
  <c r="O85" i="198"/>
  <c r="N85" i="198"/>
  <c r="M85" i="198"/>
  <c r="L85" i="198"/>
  <c r="K85" i="198"/>
  <c r="J85" i="198"/>
  <c r="I85" i="198"/>
  <c r="H85" i="198"/>
  <c r="G85" i="198"/>
  <c r="F85" i="198"/>
  <c r="E85" i="198"/>
  <c r="Q84" i="198"/>
  <c r="P84" i="198"/>
  <c r="O84" i="198"/>
  <c r="N84" i="198"/>
  <c r="K84" i="198"/>
  <c r="H84" i="198"/>
  <c r="E84" i="198"/>
  <c r="Q83" i="198"/>
  <c r="Q81" i="198" s="1"/>
  <c r="P83" i="198"/>
  <c r="O83" i="198"/>
  <c r="N83" i="198"/>
  <c r="K83" i="198"/>
  <c r="H83" i="198"/>
  <c r="E83" i="198"/>
  <c r="Q82" i="198"/>
  <c r="P82" i="198"/>
  <c r="O82" i="198"/>
  <c r="N82" i="198"/>
  <c r="K82" i="198"/>
  <c r="H82" i="198"/>
  <c r="E82" i="198"/>
  <c r="P81" i="198"/>
  <c r="O81" i="198"/>
  <c r="N81" i="198"/>
  <c r="M81" i="198"/>
  <c r="L81" i="198"/>
  <c r="K81" i="198"/>
  <c r="J81" i="198"/>
  <c r="I81" i="198"/>
  <c r="H81" i="198"/>
  <c r="G81" i="198"/>
  <c r="F81" i="198"/>
  <c r="E81" i="198"/>
  <c r="Q80" i="198"/>
  <c r="P80" i="198"/>
  <c r="O80" i="198"/>
  <c r="N80" i="198"/>
  <c r="K80" i="198"/>
  <c r="H80" i="198"/>
  <c r="E80" i="198"/>
  <c r="Q79" i="198"/>
  <c r="P79" i="198"/>
  <c r="O79" i="198"/>
  <c r="N79" i="198"/>
  <c r="K79" i="198"/>
  <c r="H79" i="198"/>
  <c r="E79" i="198"/>
  <c r="Q78" i="198"/>
  <c r="P78" i="198"/>
  <c r="O78" i="198"/>
  <c r="N78" i="198"/>
  <c r="K78" i="198"/>
  <c r="H78" i="198"/>
  <c r="E78" i="198"/>
  <c r="Q77" i="198"/>
  <c r="Q76" i="198" s="1"/>
  <c r="P77" i="198"/>
  <c r="O77" i="198"/>
  <c r="N77" i="198"/>
  <c r="K77" i="198"/>
  <c r="H77" i="198"/>
  <c r="E77" i="198"/>
  <c r="P76" i="198"/>
  <c r="O76" i="198"/>
  <c r="N76" i="198"/>
  <c r="M76" i="198"/>
  <c r="L76" i="198"/>
  <c r="K76" i="198"/>
  <c r="J76" i="198"/>
  <c r="I76" i="198"/>
  <c r="H76" i="198"/>
  <c r="G76" i="198"/>
  <c r="F76" i="198"/>
  <c r="E76" i="198"/>
  <c r="Q75" i="198"/>
  <c r="P75" i="198"/>
  <c r="O75" i="198"/>
  <c r="N75" i="198"/>
  <c r="K75" i="198"/>
  <c r="H75" i="198"/>
  <c r="E75" i="198"/>
  <c r="Q74" i="198"/>
  <c r="P74" i="198"/>
  <c r="O74" i="198"/>
  <c r="N74" i="198"/>
  <c r="K74" i="198"/>
  <c r="H74" i="198"/>
  <c r="E74" i="198"/>
  <c r="P73" i="198"/>
  <c r="O73" i="198"/>
  <c r="N73" i="198"/>
  <c r="K73" i="198"/>
  <c r="Q73" i="198" s="1"/>
  <c r="J73" i="198"/>
  <c r="H73" i="198"/>
  <c r="E73" i="198"/>
  <c r="Q72" i="198"/>
  <c r="P72" i="198"/>
  <c r="O72" i="198"/>
  <c r="N72" i="198"/>
  <c r="K72" i="198"/>
  <c r="H72" i="198"/>
  <c r="E72" i="198"/>
  <c r="Q71" i="198"/>
  <c r="P71" i="198"/>
  <c r="O71" i="198"/>
  <c r="N71" i="198"/>
  <c r="K71" i="198"/>
  <c r="H71" i="198"/>
  <c r="E71" i="198"/>
  <c r="Q70" i="198"/>
  <c r="P70" i="198"/>
  <c r="O70" i="198"/>
  <c r="N70" i="198"/>
  <c r="K70" i="198"/>
  <c r="H70" i="198"/>
  <c r="E70" i="198"/>
  <c r="Q69" i="198"/>
  <c r="P69" i="198"/>
  <c r="O69" i="198"/>
  <c r="N69" i="198"/>
  <c r="K69" i="198"/>
  <c r="J69" i="198"/>
  <c r="H69" i="198"/>
  <c r="E69" i="198"/>
  <c r="Q68" i="198"/>
  <c r="P68" i="198"/>
  <c r="O68" i="198"/>
  <c r="N68" i="198"/>
  <c r="K68" i="198"/>
  <c r="H68" i="198"/>
  <c r="E68" i="198"/>
  <c r="Q67" i="198"/>
  <c r="P67" i="198"/>
  <c r="O67" i="198"/>
  <c r="N67" i="198"/>
  <c r="K67" i="198"/>
  <c r="H67" i="198"/>
  <c r="E67" i="198"/>
  <c r="Q66" i="198"/>
  <c r="P66" i="198"/>
  <c r="O66" i="198"/>
  <c r="N66" i="198"/>
  <c r="K66" i="198"/>
  <c r="H66" i="198"/>
  <c r="E66" i="198"/>
  <c r="Q65" i="198"/>
  <c r="P65" i="198"/>
  <c r="O65" i="198"/>
  <c r="N65" i="198"/>
  <c r="L65" i="198"/>
  <c r="K65" i="198"/>
  <c r="H65" i="198"/>
  <c r="E65" i="198"/>
  <c r="Q64" i="198"/>
  <c r="Q62" i="198" s="1"/>
  <c r="P64" i="198"/>
  <c r="O64" i="198"/>
  <c r="N64" i="198"/>
  <c r="K64" i="198"/>
  <c r="H64" i="198"/>
  <c r="E64" i="198"/>
  <c r="Q63" i="198"/>
  <c r="R62" i="198" s="1"/>
  <c r="P63" i="198"/>
  <c r="O63" i="198"/>
  <c r="N63" i="198"/>
  <c r="K63" i="198"/>
  <c r="H63" i="198"/>
  <c r="E63" i="198"/>
  <c r="P62" i="198"/>
  <c r="O62" i="198"/>
  <c r="N62" i="198"/>
  <c r="M62" i="198"/>
  <c r="L62" i="198"/>
  <c r="K62" i="198"/>
  <c r="J62" i="198"/>
  <c r="I62" i="198"/>
  <c r="H62" i="198"/>
  <c r="G62" i="198"/>
  <c r="F62" i="198"/>
  <c r="E62" i="198"/>
  <c r="Q61" i="198"/>
  <c r="P61" i="198"/>
  <c r="O61" i="198"/>
  <c r="N61" i="198"/>
  <c r="K61" i="198"/>
  <c r="H61" i="198"/>
  <c r="E61" i="198"/>
  <c r="Q60" i="198"/>
  <c r="P60" i="198"/>
  <c r="O60" i="198"/>
  <c r="N60" i="198"/>
  <c r="K60" i="198"/>
  <c r="H60" i="198"/>
  <c r="E60" i="198"/>
  <c r="Q59" i="198"/>
  <c r="P59" i="198"/>
  <c r="O59" i="198"/>
  <c r="N59" i="198"/>
  <c r="K59" i="198"/>
  <c r="H59" i="198"/>
  <c r="E59" i="198"/>
  <c r="Q58" i="198"/>
  <c r="Q57" i="198" s="1"/>
  <c r="P58" i="198"/>
  <c r="O58" i="198"/>
  <c r="N58" i="198"/>
  <c r="K58" i="198"/>
  <c r="H58" i="198"/>
  <c r="E58" i="198"/>
  <c r="P57" i="198"/>
  <c r="O57" i="198"/>
  <c r="N57" i="198"/>
  <c r="M57" i="198"/>
  <c r="L57" i="198"/>
  <c r="K57" i="198"/>
  <c r="J57" i="198"/>
  <c r="I57" i="198"/>
  <c r="H57" i="198"/>
  <c r="G57" i="198"/>
  <c r="F57" i="198"/>
  <c r="E57" i="198"/>
  <c r="Q56" i="198"/>
  <c r="P56" i="198"/>
  <c r="O56" i="198"/>
  <c r="N56" i="198"/>
  <c r="K56" i="198"/>
  <c r="H56" i="198"/>
  <c r="E56" i="198"/>
  <c r="Q55" i="198"/>
  <c r="P55" i="198"/>
  <c r="O55" i="198"/>
  <c r="N55" i="198"/>
  <c r="K55" i="198"/>
  <c r="H55" i="198"/>
  <c r="E55" i="198"/>
  <c r="Q54" i="198"/>
  <c r="P54" i="198"/>
  <c r="O54" i="198"/>
  <c r="N54" i="198"/>
  <c r="K54" i="198"/>
  <c r="H54" i="198"/>
  <c r="E54" i="198"/>
  <c r="Q53" i="198"/>
  <c r="P53" i="198"/>
  <c r="O53" i="198"/>
  <c r="N53" i="198"/>
  <c r="K53" i="198"/>
  <c r="H53" i="198"/>
  <c r="E53" i="198"/>
  <c r="Q52" i="198"/>
  <c r="P52" i="198"/>
  <c r="O52" i="198"/>
  <c r="N52" i="198"/>
  <c r="K52" i="198"/>
  <c r="H52" i="198"/>
  <c r="E52" i="198"/>
  <c r="Q51" i="198"/>
  <c r="Q49" i="198" s="1"/>
  <c r="P51" i="198"/>
  <c r="O51" i="198"/>
  <c r="N51" i="198"/>
  <c r="K51" i="198"/>
  <c r="H51" i="198"/>
  <c r="E51" i="198"/>
  <c r="Q50" i="198"/>
  <c r="P50" i="198"/>
  <c r="O50" i="198"/>
  <c r="N50" i="198"/>
  <c r="K50" i="198"/>
  <c r="H50" i="198"/>
  <c r="E50" i="198"/>
  <c r="P49" i="198"/>
  <c r="O49" i="198"/>
  <c r="N49" i="198"/>
  <c r="M49" i="198"/>
  <c r="L49" i="198"/>
  <c r="K49" i="198"/>
  <c r="J49" i="198"/>
  <c r="I49" i="198"/>
  <c r="H49" i="198"/>
  <c r="G49" i="198"/>
  <c r="F49" i="198"/>
  <c r="E49" i="198"/>
  <c r="E48" i="198"/>
  <c r="E47" i="198"/>
  <c r="E46" i="198"/>
  <c r="Q45" i="198"/>
  <c r="P45" i="198"/>
  <c r="O45" i="198"/>
  <c r="N45" i="198"/>
  <c r="K45" i="198"/>
  <c r="H45" i="198"/>
  <c r="E45" i="198"/>
  <c r="Q44" i="198"/>
  <c r="P44" i="198"/>
  <c r="O44" i="198"/>
  <c r="N44" i="198"/>
  <c r="K44" i="198"/>
  <c r="H44" i="198"/>
  <c r="E44" i="198"/>
  <c r="Q43" i="198"/>
  <c r="P43" i="198"/>
  <c r="O43" i="198"/>
  <c r="N43" i="198"/>
  <c r="K43" i="198"/>
  <c r="H43" i="198"/>
  <c r="E43" i="198"/>
  <c r="Q42" i="198"/>
  <c r="P42" i="198"/>
  <c r="O42" i="198"/>
  <c r="N42" i="198"/>
  <c r="K42" i="198"/>
  <c r="H42" i="198"/>
  <c r="E42" i="198"/>
  <c r="Q41" i="198"/>
  <c r="P41" i="198"/>
  <c r="O41" i="198"/>
  <c r="N41" i="198"/>
  <c r="K41" i="198"/>
  <c r="H41" i="198"/>
  <c r="E41" i="198"/>
  <c r="Q40" i="198"/>
  <c r="Q39" i="198" s="1"/>
  <c r="P40" i="198"/>
  <c r="O40" i="198"/>
  <c r="N40" i="198"/>
  <c r="K40" i="198"/>
  <c r="H40" i="198"/>
  <c r="E40" i="198"/>
  <c r="P39" i="198"/>
  <c r="O39" i="198"/>
  <c r="N39" i="198"/>
  <c r="M39" i="198"/>
  <c r="L39" i="198"/>
  <c r="K39" i="198"/>
  <c r="J39" i="198"/>
  <c r="I39" i="198"/>
  <c r="H39" i="198"/>
  <c r="G39" i="198"/>
  <c r="F39" i="198"/>
  <c r="E39" i="198"/>
  <c r="Q38" i="198"/>
  <c r="P38" i="198"/>
  <c r="O38" i="198"/>
  <c r="N38" i="198"/>
  <c r="K38" i="198"/>
  <c r="H38" i="198"/>
  <c r="E38" i="198"/>
  <c r="Q37" i="198"/>
  <c r="P37" i="198"/>
  <c r="O37" i="198"/>
  <c r="N37" i="198"/>
  <c r="K37" i="198"/>
  <c r="H37" i="198"/>
  <c r="E37" i="198"/>
  <c r="Q36" i="198"/>
  <c r="P36" i="198"/>
  <c r="O36" i="198"/>
  <c r="N36" i="198"/>
  <c r="K36" i="198"/>
  <c r="H36" i="198"/>
  <c r="E36" i="198"/>
  <c r="Q35" i="198"/>
  <c r="P35" i="198"/>
  <c r="O35" i="198"/>
  <c r="N35" i="198"/>
  <c r="K35" i="198"/>
  <c r="H35" i="198"/>
  <c r="E35" i="198"/>
  <c r="Q34" i="198"/>
  <c r="P34" i="198"/>
  <c r="O34" i="198"/>
  <c r="N34" i="198"/>
  <c r="N13" i="198" s="1"/>
  <c r="N9" i="198" s="1"/>
  <c r="N8" i="198" s="1"/>
  <c r="M34" i="198"/>
  <c r="L34" i="198"/>
  <c r="K34" i="198"/>
  <c r="J34" i="198"/>
  <c r="I34" i="198"/>
  <c r="H34" i="198"/>
  <c r="G34" i="198"/>
  <c r="F34" i="198"/>
  <c r="E34" i="198"/>
  <c r="Q33" i="198"/>
  <c r="P33" i="198"/>
  <c r="O33" i="198"/>
  <c r="N33" i="198"/>
  <c r="K33" i="198"/>
  <c r="H33" i="198"/>
  <c r="E33" i="198"/>
  <c r="Q32" i="198"/>
  <c r="P32" i="198"/>
  <c r="O32" i="198"/>
  <c r="N32" i="198"/>
  <c r="K32" i="198"/>
  <c r="H32" i="198"/>
  <c r="E32" i="198"/>
  <c r="Q31" i="198"/>
  <c r="P31" i="198"/>
  <c r="O31" i="198"/>
  <c r="N31" i="198"/>
  <c r="K31" i="198"/>
  <c r="H31" i="198"/>
  <c r="E31" i="198"/>
  <c r="Q30" i="198"/>
  <c r="Q29" i="198" s="1"/>
  <c r="P30" i="198"/>
  <c r="O30" i="198"/>
  <c r="N30" i="198"/>
  <c r="K30" i="198"/>
  <c r="H30" i="198"/>
  <c r="E30" i="198"/>
  <c r="P29" i="198"/>
  <c r="O29" i="198"/>
  <c r="O13" i="198" s="1"/>
  <c r="O9" i="198" s="1"/>
  <c r="O8" i="198" s="1"/>
  <c r="N29" i="198"/>
  <c r="M29" i="198"/>
  <c r="L29" i="198"/>
  <c r="K29" i="198"/>
  <c r="K13" i="198" s="1"/>
  <c r="K9" i="198" s="1"/>
  <c r="K8" i="198" s="1"/>
  <c r="J29" i="198"/>
  <c r="I29" i="198"/>
  <c r="H29" i="198"/>
  <c r="G29" i="198"/>
  <c r="F29" i="198"/>
  <c r="E29" i="198"/>
  <c r="Q28" i="198"/>
  <c r="P28" i="198"/>
  <c r="O28" i="198"/>
  <c r="N28" i="198"/>
  <c r="K28" i="198"/>
  <c r="H28" i="198"/>
  <c r="E28" i="198"/>
  <c r="Q27" i="198"/>
  <c r="P27" i="198"/>
  <c r="O27" i="198"/>
  <c r="N27" i="198"/>
  <c r="K27" i="198"/>
  <c r="H27" i="198"/>
  <c r="E27" i="198"/>
  <c r="Q26" i="198"/>
  <c r="P26" i="198"/>
  <c r="O26" i="198"/>
  <c r="N26" i="198"/>
  <c r="K26" i="198"/>
  <c r="H26" i="198"/>
  <c r="E26" i="198"/>
  <c r="Q25" i="198"/>
  <c r="Q24" i="198" s="1"/>
  <c r="P25" i="198"/>
  <c r="O25" i="198"/>
  <c r="N25" i="198"/>
  <c r="K25" i="198"/>
  <c r="H25" i="198"/>
  <c r="E25" i="198"/>
  <c r="P24" i="198"/>
  <c r="O24" i="198"/>
  <c r="N24" i="198"/>
  <c r="M24" i="198"/>
  <c r="L24" i="198"/>
  <c r="K24" i="198"/>
  <c r="J24" i="198"/>
  <c r="I24" i="198"/>
  <c r="H24" i="198"/>
  <c r="G24" i="198"/>
  <c r="F24" i="198"/>
  <c r="E24" i="198"/>
  <c r="E23" i="198"/>
  <c r="Q22" i="198"/>
  <c r="P22" i="198"/>
  <c r="O22" i="198"/>
  <c r="N22" i="198"/>
  <c r="M22" i="198"/>
  <c r="L22" i="198"/>
  <c r="K22" i="198"/>
  <c r="J22" i="198"/>
  <c r="I22" i="198"/>
  <c r="H22" i="198"/>
  <c r="G22" i="198"/>
  <c r="F22" i="198"/>
  <c r="E22" i="198"/>
  <c r="E21" i="198"/>
  <c r="Q20" i="198"/>
  <c r="P20" i="198"/>
  <c r="O20" i="198"/>
  <c r="N20" i="198"/>
  <c r="M20" i="198"/>
  <c r="L20" i="198"/>
  <c r="K20" i="198"/>
  <c r="J20" i="198"/>
  <c r="I20" i="198"/>
  <c r="H20" i="198"/>
  <c r="G20" i="198"/>
  <c r="F20" i="198"/>
  <c r="E20" i="198"/>
  <c r="E19" i="198"/>
  <c r="E18" i="198"/>
  <c r="E17" i="198"/>
  <c r="E16" i="198"/>
  <c r="E15" i="198"/>
  <c r="Q14" i="198"/>
  <c r="P14" i="198"/>
  <c r="O14" i="198"/>
  <c r="N14" i="198"/>
  <c r="M14" i="198"/>
  <c r="L14" i="198"/>
  <c r="K14" i="198"/>
  <c r="J14" i="198"/>
  <c r="I14" i="198"/>
  <c r="H14" i="198"/>
  <c r="G14" i="198"/>
  <c r="F14" i="198"/>
  <c r="E14" i="198"/>
  <c r="D14" i="198"/>
  <c r="C14" i="198"/>
  <c r="P13" i="198"/>
  <c r="P9" i="198" s="1"/>
  <c r="P8" i="198" s="1"/>
  <c r="M13" i="198"/>
  <c r="M9" i="198" s="1"/>
  <c r="M8" i="198" s="1"/>
  <c r="L13" i="198"/>
  <c r="J13" i="198"/>
  <c r="I13" i="198"/>
  <c r="I9" i="198" s="1"/>
  <c r="I8" i="198" s="1"/>
  <c r="H13" i="198"/>
  <c r="H9" i="198" s="1"/>
  <c r="H8" i="198" s="1"/>
  <c r="G13" i="198"/>
  <c r="F13" i="198"/>
  <c r="E13" i="198"/>
  <c r="E9" i="198" s="1"/>
  <c r="E8" i="198" s="1"/>
  <c r="D13" i="198"/>
  <c r="C13" i="198"/>
  <c r="L9" i="198"/>
  <c r="L8" i="198" s="1"/>
  <c r="J9" i="198"/>
  <c r="G9" i="198"/>
  <c r="G8" i="198" s="1"/>
  <c r="F9" i="198"/>
  <c r="D9" i="198"/>
  <c r="D8" i="198" s="1"/>
  <c r="C9" i="198"/>
  <c r="J8" i="198"/>
  <c r="F8" i="198"/>
  <c r="C8" i="198"/>
  <c r="C11" i="78"/>
  <c r="P85" i="199" l="1"/>
  <c r="N39" i="199"/>
  <c r="F13" i="199"/>
  <c r="F9" i="199" s="1"/>
  <c r="F8" i="199" s="1"/>
  <c r="Q35" i="199"/>
  <c r="Q36" i="199"/>
  <c r="Q37" i="199"/>
  <c r="Q38" i="199"/>
  <c r="E39" i="199"/>
  <c r="Q50" i="199"/>
  <c r="Q51" i="199"/>
  <c r="Q52" i="199"/>
  <c r="Q53" i="199"/>
  <c r="Q54" i="199"/>
  <c r="Q55" i="199"/>
  <c r="Q56" i="199"/>
  <c r="O76" i="199"/>
  <c r="Q87" i="199"/>
  <c r="O49" i="199"/>
  <c r="O57" i="199"/>
  <c r="O62" i="199"/>
  <c r="N65" i="199"/>
  <c r="Q65" i="199" s="1"/>
  <c r="K69" i="199"/>
  <c r="Q69" i="199" s="1"/>
  <c r="Q82" i="199"/>
  <c r="Q84" i="199"/>
  <c r="Q77" i="199"/>
  <c r="Q78" i="199"/>
  <c r="Q79" i="199"/>
  <c r="Q80" i="199"/>
  <c r="L62" i="199"/>
  <c r="L13" i="199" s="1"/>
  <c r="L9" i="199" s="1"/>
  <c r="L8" i="199" s="1"/>
  <c r="Q70" i="199"/>
  <c r="Q71" i="199"/>
  <c r="Q72" i="199"/>
  <c r="P81" i="199"/>
  <c r="Q73" i="199"/>
  <c r="P73" i="199"/>
  <c r="P62" i="199" s="1"/>
  <c r="C13" i="199"/>
  <c r="C9" i="199" s="1"/>
  <c r="C8" i="199" s="1"/>
  <c r="Q25" i="199"/>
  <c r="Q26" i="199"/>
  <c r="Q27" i="199"/>
  <c r="Q28" i="199"/>
  <c r="Q30" i="199"/>
  <c r="Q31" i="199"/>
  <c r="Q32" i="199"/>
  <c r="Q33" i="199"/>
  <c r="Q41" i="199"/>
  <c r="Q42" i="199"/>
  <c r="Q43" i="199"/>
  <c r="Q44" i="199"/>
  <c r="Q45" i="199"/>
  <c r="Q74" i="199"/>
  <c r="Q83" i="199"/>
  <c r="Q63" i="199"/>
  <c r="Q64" i="199"/>
  <c r="Q75" i="199"/>
  <c r="O81" i="199"/>
  <c r="P29" i="199"/>
  <c r="H29" i="199"/>
  <c r="E14" i="199"/>
  <c r="I13" i="199"/>
  <c r="I9" i="199" s="1"/>
  <c r="I8" i="199" s="1"/>
  <c r="Q58" i="199"/>
  <c r="Q59" i="199"/>
  <c r="Q60" i="199"/>
  <c r="Q61" i="199"/>
  <c r="J62" i="199"/>
  <c r="J13" i="199" s="1"/>
  <c r="J9" i="199" s="1"/>
  <c r="J8" i="199" s="1"/>
  <c r="Q66" i="199"/>
  <c r="Q67" i="199"/>
  <c r="Q68" i="199"/>
  <c r="Q86" i="199"/>
  <c r="N85" i="199"/>
  <c r="P49" i="199"/>
  <c r="P76" i="199"/>
  <c r="Q14" i="199"/>
  <c r="H57" i="199"/>
  <c r="O24" i="199"/>
  <c r="H39" i="199"/>
  <c r="K57" i="199"/>
  <c r="O29" i="199"/>
  <c r="O34" i="199"/>
  <c r="O85" i="199"/>
  <c r="K76" i="199"/>
  <c r="O14" i="199"/>
  <c r="P14" i="199"/>
  <c r="P34" i="199"/>
  <c r="P39" i="199"/>
  <c r="P57" i="199"/>
  <c r="K49" i="199"/>
  <c r="N29" i="199"/>
  <c r="N34" i="199"/>
  <c r="K81" i="199"/>
  <c r="K85" i="199"/>
  <c r="H85" i="199"/>
  <c r="Q40" i="199"/>
  <c r="P24" i="199"/>
  <c r="H24" i="199"/>
  <c r="M13" i="199"/>
  <c r="M9" i="199" s="1"/>
  <c r="M8" i="199" s="1"/>
  <c r="H62" i="199"/>
  <c r="N62" i="199"/>
  <c r="H76" i="199"/>
  <c r="G13" i="199"/>
  <c r="G9" i="199" s="1"/>
  <c r="G8" i="199" s="1"/>
  <c r="K62" i="199"/>
  <c r="Q13" i="198"/>
  <c r="Q9" i="198" s="1"/>
  <c r="Q8" i="198" s="1"/>
  <c r="A3" i="194"/>
  <c r="A4" i="78"/>
  <c r="A3" i="197"/>
  <c r="C24" i="78"/>
  <c r="D11" i="78"/>
  <c r="D10" i="78" s="1"/>
  <c r="E11" i="78"/>
  <c r="E10" i="78" s="1"/>
  <c r="C31" i="78"/>
  <c r="C28" i="78"/>
  <c r="C29" i="78"/>
  <c r="C30" i="78"/>
  <c r="C25" i="78"/>
  <c r="C26" i="78"/>
  <c r="C27" i="78"/>
  <c r="C13" i="78"/>
  <c r="C14" i="78"/>
  <c r="C15" i="78"/>
  <c r="C16" i="78"/>
  <c r="C17" i="78"/>
  <c r="C18" i="78"/>
  <c r="C19" i="78"/>
  <c r="C20" i="78"/>
  <c r="C21" i="78"/>
  <c r="C22" i="78"/>
  <c r="C23" i="78"/>
  <c r="C12" i="78"/>
  <c r="Q49" i="199" l="1"/>
  <c r="Q85" i="199"/>
  <c r="E13" i="199"/>
  <c r="E9" i="199" s="1"/>
  <c r="E8" i="199" s="1"/>
  <c r="Q34" i="199"/>
  <c r="Q57" i="199"/>
  <c r="Q39" i="199"/>
  <c r="Q81" i="199"/>
  <c r="Q76" i="199"/>
  <c r="Q29" i="199"/>
  <c r="Q24" i="199"/>
  <c r="Q62" i="199"/>
  <c r="K13" i="199"/>
  <c r="K9" i="199" s="1"/>
  <c r="K8" i="199" s="1"/>
  <c r="O13" i="199"/>
  <c r="O9" i="199" s="1"/>
  <c r="O8" i="199" s="1"/>
  <c r="N13" i="199"/>
  <c r="N9" i="199" s="1"/>
  <c r="N8" i="199" s="1"/>
  <c r="P13" i="199"/>
  <c r="P9" i="199" s="1"/>
  <c r="P8" i="199" s="1"/>
  <c r="H13" i="199"/>
  <c r="H9" i="199" s="1"/>
  <c r="H8" i="199" s="1"/>
  <c r="C10" i="78"/>
  <c r="Q13" i="199" l="1"/>
  <c r="Q9" i="199" s="1"/>
  <c r="Q8" i="199" s="1"/>
  <c r="T28" i="197"/>
  <c r="S28" i="197"/>
  <c r="R28" i="197"/>
  <c r="Q28" i="197"/>
  <c r="G28" i="197"/>
  <c r="C28" i="197"/>
  <c r="T27" i="197"/>
  <c r="S27" i="197"/>
  <c r="R27" i="197"/>
  <c r="Q27" i="197" s="1"/>
  <c r="G27" i="197"/>
  <c r="T26" i="197"/>
  <c r="Q26" i="197" s="1"/>
  <c r="S26" i="197"/>
  <c r="R26" i="197"/>
  <c r="G26" i="197"/>
  <c r="C26" i="197"/>
  <c r="T25" i="197"/>
  <c r="S25" i="197"/>
  <c r="R25" i="197"/>
  <c r="Q25" i="197" s="1"/>
  <c r="G25" i="197"/>
  <c r="C25" i="197"/>
  <c r="T24" i="197"/>
  <c r="Q24" i="197" s="1"/>
  <c r="S24" i="197"/>
  <c r="R24" i="197"/>
  <c r="G24" i="197"/>
  <c r="C24" i="197"/>
  <c r="T23" i="197"/>
  <c r="S23" i="197"/>
  <c r="R23" i="197"/>
  <c r="Q23" i="197" s="1"/>
  <c r="G23" i="197"/>
  <c r="C23" i="197"/>
  <c r="T22" i="197"/>
  <c r="Q22" i="197" s="1"/>
  <c r="S22" i="197"/>
  <c r="R22" i="197"/>
  <c r="G22" i="197"/>
  <c r="C22" i="197"/>
  <c r="T21" i="197"/>
  <c r="S21" i="197"/>
  <c r="R21" i="197"/>
  <c r="Q21" i="197" s="1"/>
  <c r="G21" i="197"/>
  <c r="C21" i="197"/>
  <c r="T20" i="197"/>
  <c r="Q20" i="197" s="1"/>
  <c r="S20" i="197"/>
  <c r="R20" i="197"/>
  <c r="G20" i="197"/>
  <c r="C20" i="197"/>
  <c r="T19" i="197"/>
  <c r="S19" i="197"/>
  <c r="R19" i="197"/>
  <c r="Q19" i="197" s="1"/>
  <c r="G19" i="197"/>
  <c r="C19" i="197"/>
  <c r="T18" i="197"/>
  <c r="Q18" i="197" s="1"/>
  <c r="S18" i="197"/>
  <c r="R18" i="197"/>
  <c r="G18" i="197"/>
  <c r="C18" i="197"/>
  <c r="T17" i="197"/>
  <c r="S17" i="197"/>
  <c r="R17" i="197"/>
  <c r="Q17" i="197" s="1"/>
  <c r="G17" i="197"/>
  <c r="C17" i="197"/>
  <c r="T16" i="197"/>
  <c r="S16" i="197"/>
  <c r="S13" i="197" s="1"/>
  <c r="R16" i="197"/>
  <c r="G16" i="197"/>
  <c r="C16" i="197"/>
  <c r="T15" i="197"/>
  <c r="S15" i="197"/>
  <c r="R15" i="197"/>
  <c r="G15" i="197"/>
  <c r="C15" i="197"/>
  <c r="T14" i="197"/>
  <c r="S14" i="197"/>
  <c r="R14" i="197"/>
  <c r="G14" i="197"/>
  <c r="G13" i="197" s="1"/>
  <c r="C14" i="197"/>
  <c r="R13" i="197"/>
  <c r="P13" i="197"/>
  <c r="O13" i="197"/>
  <c r="N13" i="197"/>
  <c r="M13" i="197"/>
  <c r="L13" i="197"/>
  <c r="K13" i="197"/>
  <c r="J13" i="197"/>
  <c r="I13" i="197"/>
  <c r="H13" i="197"/>
  <c r="F13" i="197"/>
  <c r="E13" i="197"/>
  <c r="D13" i="197"/>
  <c r="C13" i="197"/>
  <c r="T12" i="197"/>
  <c r="S12" i="197"/>
  <c r="R12" i="197"/>
  <c r="G12" i="197"/>
  <c r="C12" i="197"/>
  <c r="T11" i="197"/>
  <c r="S11" i="197"/>
  <c r="S10" i="197" s="1"/>
  <c r="R11" i="197"/>
  <c r="Q11" i="197" s="1"/>
  <c r="G11" i="197"/>
  <c r="C11" i="197"/>
  <c r="C10" i="197" s="1"/>
  <c r="T10" i="197"/>
  <c r="P10" i="197"/>
  <c r="P9" i="197" s="1"/>
  <c r="O10" i="197"/>
  <c r="N10" i="197"/>
  <c r="N9" i="197" s="1"/>
  <c r="M10" i="197"/>
  <c r="M9" i="197" s="1"/>
  <c r="L10" i="197"/>
  <c r="L9" i="197" s="1"/>
  <c r="K10" i="197"/>
  <c r="J10" i="197"/>
  <c r="I10" i="197"/>
  <c r="I9" i="197" s="1"/>
  <c r="H10" i="197"/>
  <c r="G10" i="197" s="1"/>
  <c r="G9" i="197" s="1"/>
  <c r="F10" i="197"/>
  <c r="E10" i="197"/>
  <c r="E9" i="197" s="1"/>
  <c r="D10" i="197"/>
  <c r="D9" i="197" s="1"/>
  <c r="O9" i="197"/>
  <c r="K9" i="197"/>
  <c r="J9" i="197"/>
  <c r="F9" i="197"/>
  <c r="S9" i="197" l="1"/>
  <c r="Q16" i="197"/>
  <c r="C9" i="197"/>
  <c r="Q15" i="197"/>
  <c r="Q12" i="197"/>
  <c r="Q10" i="197" s="1"/>
  <c r="T13" i="197"/>
  <c r="T9" i="197" s="1"/>
  <c r="Q14" i="197"/>
  <c r="H9" i="197"/>
  <c r="R10" i="197"/>
  <c r="R9" i="197" s="1"/>
  <c r="Q13" i="197" l="1"/>
  <c r="Q9" i="197" s="1"/>
  <c r="E7" i="143" l="1"/>
  <c r="C7" i="178" l="1"/>
  <c r="E7" i="178" l="1"/>
  <c r="C8" i="146" l="1"/>
  <c r="C8" i="145"/>
  <c r="C8" i="144"/>
  <c r="C8" i="170" l="1"/>
  <c r="C8" i="169"/>
  <c r="C8" i="161"/>
  <c r="C8" i="160"/>
  <c r="C8" i="159"/>
  <c r="C7" i="146"/>
  <c r="C7" i="145"/>
  <c r="C7" i="144"/>
  <c r="C8" i="143"/>
  <c r="C7" i="177" l="1"/>
  <c r="C7" i="170"/>
  <c r="C7" i="169"/>
  <c r="C7" i="161"/>
  <c r="C7" i="160"/>
  <c r="C7" i="159"/>
  <c r="E7" i="146"/>
  <c r="E7" i="145"/>
  <c r="E7" i="144"/>
  <c r="C7" i="143"/>
  <c r="E7" i="177" l="1"/>
  <c r="E7" i="170"/>
  <c r="E7" i="169"/>
  <c r="E7" i="161"/>
  <c r="E7" i="160"/>
  <c r="E7" i="159"/>
</calcChain>
</file>

<file path=xl/sharedStrings.xml><?xml version="1.0" encoding="utf-8"?>
<sst xmlns="http://schemas.openxmlformats.org/spreadsheetml/2006/main" count="1596" uniqueCount="474">
  <si>
    <t>(2)</t>
  </si>
  <si>
    <t>(9)</t>
  </si>
  <si>
    <t>(10)</t>
  </si>
  <si>
    <t>(11)</t>
  </si>
  <si>
    <t>(12)</t>
  </si>
  <si>
    <t>(13)</t>
  </si>
  <si>
    <t>(14)</t>
  </si>
  <si>
    <t>(15)</t>
  </si>
  <si>
    <t xml:space="preserve">Tổng số </t>
  </si>
  <si>
    <t>(A)</t>
  </si>
  <si>
    <t>(B)</t>
  </si>
  <si>
    <t>STT</t>
  </si>
  <si>
    <t>Nội dung</t>
  </si>
  <si>
    <t>A</t>
  </si>
  <si>
    <t>B</t>
  </si>
  <si>
    <t>-</t>
  </si>
  <si>
    <t>Đơn vị: Triệu đồng</t>
  </si>
  <si>
    <t>II</t>
  </si>
  <si>
    <t>Số TT</t>
  </si>
  <si>
    <t>ĐVT: triệu đồng</t>
  </si>
  <si>
    <t>I</t>
  </si>
  <si>
    <t>Chi thường xuyên</t>
  </si>
  <si>
    <t>TỔNG SỐ</t>
  </si>
  <si>
    <t>a</t>
  </si>
  <si>
    <t>b</t>
  </si>
  <si>
    <t>Trong đó</t>
  </si>
  <si>
    <t>Biểu mẫu số 06</t>
  </si>
  <si>
    <t>Dự phòng ngân sách</t>
  </si>
  <si>
    <t>Thuế thu nhập cá nhân</t>
  </si>
  <si>
    <t>Ghi chú:</t>
  </si>
  <si>
    <t>Chi đầu tư phát triển</t>
  </si>
  <si>
    <t>Thuế sử dụng đất phi nông nghiệp</t>
  </si>
  <si>
    <t>Thu khác ngân sách</t>
  </si>
  <si>
    <t>Chi giáo dục - đào tạo và dạy nghề</t>
  </si>
  <si>
    <t>Chi quốc phòng</t>
  </si>
  <si>
    <t>Chi an ninh và trật tự an toàn xã hội</t>
  </si>
  <si>
    <t>Chi y tế, dân số và gia đình</t>
  </si>
  <si>
    <t>Chi phát thanh, truyền hình, thông tấn</t>
  </si>
  <si>
    <t>Chi thể dục thể thao</t>
  </si>
  <si>
    <t>Chi bảo vệ môi trường</t>
  </si>
  <si>
    <t>Chi các hoạt động kinh tế</t>
  </si>
  <si>
    <t>Tổng cộng</t>
  </si>
  <si>
    <t>Chi hoạt động của cơ quan quản lý nhà nước, đảng, đoàn thể</t>
  </si>
  <si>
    <t>Chi bảo đảm xã hội</t>
  </si>
  <si>
    <t>Chi thường xuyên khác</t>
  </si>
  <si>
    <t>Kinh phí sự nghiệp</t>
  </si>
  <si>
    <t>Thuế giá trị gia tăng</t>
  </si>
  <si>
    <t>1=2+3+4</t>
  </si>
  <si>
    <t>(1)</t>
  </si>
  <si>
    <t>(3)</t>
  </si>
  <si>
    <t>(4)</t>
  </si>
  <si>
    <t>(5)</t>
  </si>
  <si>
    <t>(6)</t>
  </si>
  <si>
    <t>(7)</t>
  </si>
  <si>
    <t>(8)</t>
  </si>
  <si>
    <t>TT</t>
  </si>
  <si>
    <t>Khoa học và công nghệ</t>
  </si>
  <si>
    <t>Dự phòng</t>
  </si>
  <si>
    <t>ĐVT: Triệu đồng</t>
  </si>
  <si>
    <t>Ghi chú</t>
  </si>
  <si>
    <t>Biểu mẫu số 01</t>
  </si>
  <si>
    <t>Chỉ tiêu</t>
  </si>
  <si>
    <t>Đơn vị: triệu đồng</t>
  </si>
  <si>
    <t>Vốn đầu tư phát triển</t>
  </si>
  <si>
    <t xml:space="preserve">Vốn sự nghiệp thực hiện mục tiêu, nhiệm vụ </t>
  </si>
  <si>
    <t>c</t>
  </si>
  <si>
    <t>Thuế thu nhập doanh nghiệp</t>
  </si>
  <si>
    <t>Xã Sơn Hạ</t>
  </si>
  <si>
    <t>Xã Sơn Thành</t>
  </si>
  <si>
    <t>Xã Sơn Nham</t>
  </si>
  <si>
    <t>1</t>
  </si>
  <si>
    <t>2</t>
  </si>
  <si>
    <t>3</t>
  </si>
  <si>
    <t>4</t>
  </si>
  <si>
    <t xml:space="preserve">Phòng Kinh tế và Hạ tầng huyện  </t>
  </si>
  <si>
    <t>5</t>
  </si>
  <si>
    <t>6</t>
  </si>
  <si>
    <t>7</t>
  </si>
  <si>
    <t>8</t>
  </si>
  <si>
    <t>9</t>
  </si>
  <si>
    <t>10</t>
  </si>
  <si>
    <t>11</t>
  </si>
  <si>
    <t>12</t>
  </si>
  <si>
    <t>13</t>
  </si>
  <si>
    <t>14</t>
  </si>
  <si>
    <t>15</t>
  </si>
  <si>
    <t>16</t>
  </si>
  <si>
    <t>17</t>
  </si>
  <si>
    <t>18</t>
  </si>
  <si>
    <t>19</t>
  </si>
  <si>
    <t>20</t>
  </si>
  <si>
    <t>Hội Chữ thập đỏ</t>
  </si>
  <si>
    <t>21</t>
  </si>
  <si>
    <t>Hội Khuyến học</t>
  </si>
  <si>
    <t>22</t>
  </si>
  <si>
    <t>23</t>
  </si>
  <si>
    <t>24</t>
  </si>
  <si>
    <t>25</t>
  </si>
  <si>
    <t>26</t>
  </si>
  <si>
    <t>27</t>
  </si>
  <si>
    <t>28</t>
  </si>
  <si>
    <t>29</t>
  </si>
  <si>
    <t>30</t>
  </si>
  <si>
    <t>Trung tâm Dịch vụ nông nghiệp huyện Sơn Hà</t>
  </si>
  <si>
    <t>31</t>
  </si>
  <si>
    <t>32</t>
  </si>
  <si>
    <t>33</t>
  </si>
  <si>
    <t>34</t>
  </si>
  <si>
    <t>Ban chỉ huy quân sự huyện</t>
  </si>
  <si>
    <t>35</t>
  </si>
  <si>
    <t>Công an huyện</t>
  </si>
  <si>
    <t>36</t>
  </si>
  <si>
    <t>37</t>
  </si>
  <si>
    <t>38</t>
  </si>
  <si>
    <t>39</t>
  </si>
  <si>
    <t>40</t>
  </si>
  <si>
    <t>Trung tâm Truyền thông VHTT huyện</t>
  </si>
  <si>
    <t>Sơn Hạ</t>
  </si>
  <si>
    <t>Sơn Thành</t>
  </si>
  <si>
    <t>Sơn Nham</t>
  </si>
  <si>
    <t>Huyện ủy</t>
  </si>
  <si>
    <t>Chi văn hóa, thông tin</t>
  </si>
  <si>
    <t>Qũy hỗ trợ nông dân</t>
  </si>
  <si>
    <t>*</t>
  </si>
  <si>
    <t>41</t>
  </si>
  <si>
    <t>42</t>
  </si>
  <si>
    <t>43</t>
  </si>
  <si>
    <t>44</t>
  </si>
  <si>
    <t>45</t>
  </si>
  <si>
    <t>46</t>
  </si>
  <si>
    <t>47</t>
  </si>
  <si>
    <t>Sự nghiệp giáo dục</t>
  </si>
  <si>
    <t>Phòng Giáo dục và Đào tạo</t>
  </si>
  <si>
    <t xml:space="preserve">Phòng Lao động TB và XH huyện    </t>
  </si>
  <si>
    <t>Phòng Tài chính - Kế hoạch</t>
  </si>
  <si>
    <t>Phụ cấp đại biểu HĐND</t>
  </si>
  <si>
    <t xml:space="preserve">Phòng Tư pháp </t>
  </si>
  <si>
    <t xml:space="preserve">Phòng Văn hoá và Thông tin   </t>
  </si>
  <si>
    <t>Phòng Y tế</t>
  </si>
  <si>
    <t>Phòng Tài nguyên và Môi trường</t>
  </si>
  <si>
    <t xml:space="preserve">Phòng Dân tộc huyện    </t>
  </si>
  <si>
    <t xml:space="preserve"> -</t>
  </si>
  <si>
    <t xml:space="preserve">Huyện đoàn </t>
  </si>
  <si>
    <t xml:space="preserve">Hội LHPN huyện </t>
  </si>
  <si>
    <t xml:space="preserve">Hội Nông dân huyện </t>
  </si>
  <si>
    <t xml:space="preserve">Hội Cựu chiến binh huyện </t>
  </si>
  <si>
    <t xml:space="preserve">Phòng Nông nghiệp và PTNT huyện  </t>
  </si>
  <si>
    <t>UBND huyện điều hành</t>
  </si>
  <si>
    <t>Hội đồng nhân dân huyện</t>
  </si>
  <si>
    <t>Chế độ thù lao cá nhân chi trả trợ cấp BTXH theo QĐ số 1133/QĐ-UBND ngày 27/6/2016</t>
  </si>
  <si>
    <t>Trung tâm Chính trị huyện</t>
  </si>
  <si>
    <t>Ban An toàn giao thông huyện</t>
  </si>
  <si>
    <t>Kinh phí tiền lương trong định mức biên chế được giao</t>
  </si>
  <si>
    <t>Trường Mầm non Sơn Thượng</t>
  </si>
  <si>
    <t>BẬC TIỂU HỌC</t>
  </si>
  <si>
    <t>Trường TH Sơn Hạ số I</t>
  </si>
  <si>
    <t>Trường TH Sơn Hạ số II</t>
  </si>
  <si>
    <t>Trường TH Sơn Thành</t>
  </si>
  <si>
    <t>Trường TH Sơn Cao</t>
  </si>
  <si>
    <t>Trường TH Sơn Linh</t>
  </si>
  <si>
    <t>Trường TH Sơn Kỳ</t>
  </si>
  <si>
    <t>Trường PTDTBT TH Sơn Ba</t>
  </si>
  <si>
    <t>Trường TH TT Di Lăng số I</t>
  </si>
  <si>
    <t>Trường TH TT Di Lăng II</t>
  </si>
  <si>
    <t>Trường TH Sơn Thượng</t>
  </si>
  <si>
    <t>Trường TH&amp;THCS Sơn Nham</t>
  </si>
  <si>
    <t>Trường TH&amp;THCS Sơn Nham II</t>
  </si>
  <si>
    <t>Trường TH&amp;THCS Sơn Giang</t>
  </si>
  <si>
    <t>Trường TH&amp;THCS Sơn Hải</t>
  </si>
  <si>
    <t>Trường TH&amp;THCS Sơn Thủy</t>
  </si>
  <si>
    <t>Trường TH&amp;THCS Sơn Bao</t>
  </si>
  <si>
    <t>Trường TH&amp;THCS Sơn Trung</t>
  </si>
  <si>
    <t>BẬC THCS</t>
  </si>
  <si>
    <t>Trường THCS Sơn Hạ</t>
  </si>
  <si>
    <t>Trường THCS Sơn Thành</t>
  </si>
  <si>
    <t>Trường THCS Sơn Cao</t>
  </si>
  <si>
    <t>Trường THCS Sơn Linh</t>
  </si>
  <si>
    <t>Trường THCS Sơn Ba</t>
  </si>
  <si>
    <t>Trường THCS TT Di Lăng</t>
  </si>
  <si>
    <t>Trường PT DTNT THCS Sơn Hà</t>
  </si>
  <si>
    <t>Trường THCS Sơn Thượng</t>
  </si>
  <si>
    <t>Kinh phí hoạt động sự nghiệp</t>
  </si>
  <si>
    <t>Trường Mầm non Hoa Hồng</t>
  </si>
  <si>
    <t>Trường Mầm non Hương Sen</t>
  </si>
  <si>
    <t xml:space="preserve">Trường Mầm non Sơn Thành </t>
  </si>
  <si>
    <t>Trường Mầm non Sơn Nham</t>
  </si>
  <si>
    <t>Trường Mầm non Tuổi Thơ</t>
  </si>
  <si>
    <t>Trường Mầm non Sơn Ca</t>
  </si>
  <si>
    <t>Trường Mầm non Bình Minh</t>
  </si>
  <si>
    <t>Trường Mầm non 17/3</t>
  </si>
  <si>
    <t>Trường Mầm non Họa Mi</t>
  </si>
  <si>
    <t>Trường Mầm non Hướng Dương</t>
  </si>
  <si>
    <t>Trường Mầm non Hoa Mai</t>
  </si>
  <si>
    <t>Trường Mẫu giáo Sơn Hải</t>
  </si>
  <si>
    <t>Trường Mẫu giáo Sơn Thủy</t>
  </si>
  <si>
    <t>Trường Mẫu giáo Sơn Kỳ</t>
  </si>
  <si>
    <t>Trường Mẫu giáo Sơn Ba</t>
  </si>
  <si>
    <t>BẬC MẦM NON</t>
  </si>
  <si>
    <t>Chính sách hỗ trợ học sinh và trường phổ thông ở xã, thôn đặc biệt khó khăn Nghị định 116/2016/NĐ-CP</t>
  </si>
  <si>
    <t>Dự toán thu ngân sách nhà nước</t>
  </si>
  <si>
    <t>Dự toán chi ngân sách cấp huyện</t>
  </si>
  <si>
    <t>Đơn vị: Trường Mầm non Hoa Hồng</t>
  </si>
  <si>
    <t>Đơn vị: Trường Mầm non Hương Sen</t>
  </si>
  <si>
    <t xml:space="preserve">Đơn vị: Trường Mầm non Sơn Thành </t>
  </si>
  <si>
    <t>Đơn vị: Trường Mầm non Sơn Nham</t>
  </si>
  <si>
    <t>Đơn vị: Trường TH Sơn Hạ số I</t>
  </si>
  <si>
    <t>Đơn vị: Trường TH Sơn Hạ số II</t>
  </si>
  <si>
    <t>Đơn vị: Trường TH Sơn Thành</t>
  </si>
  <si>
    <t>Đơn vị: Trường THCS Sơn Hạ</t>
  </si>
  <si>
    <t>Đơn vị: Trường THCS Sơn Thành</t>
  </si>
  <si>
    <t>Đơn vị: Trường TH&amp;THCS Sơn Nham</t>
  </si>
  <si>
    <t>Đơn vị: Trường TH&amp;THCS Sơn Nham II</t>
  </si>
  <si>
    <t>Văn phòng HĐND và UBND</t>
  </si>
  <si>
    <t>Phòng Nội vụ</t>
  </si>
  <si>
    <t>Hội người cao tuổi huyện</t>
  </si>
  <si>
    <t>Hội Nạn nhân CĐDC/DIOXIN</t>
  </si>
  <si>
    <t>Hội Tù chính trị yêu nước</t>
  </si>
  <si>
    <t>Hội Cựu thanh niên xung phong</t>
  </si>
  <si>
    <t>Hội CCB CQ Dân Chính Đảng</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</si>
  <si>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</si>
  <si>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</si>
  <si>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</si>
  <si>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</si>
  <si>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</si>
  <si>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</si>
  <si>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</si>
  <si>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</si>
  <si>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</si>
  <si>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</si>
  <si>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</si>
  <si>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</si>
  <si>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</si>
  <si>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</si>
  <si>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</si>
  <si>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</si>
  <si>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</si>
  <si>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</si>
  <si>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</si>
  <si>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</si>
  <si>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</si>
  <si>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</si>
  <si>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</si>
  <si>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</si>
  <si>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</si>
  <si>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</si>
  <si>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</si>
  <si>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</si>
  <si>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</si>
  <si>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</si>
  <si>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</si>
  <si>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</si>
  <si>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</si>
  <si>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Thanh tra huyện</t>
  </si>
  <si>
    <t>Ban quản lý dự án ĐTXD và PTQĐ huyện</t>
  </si>
  <si>
    <t>Hạt Kiểm lâm Sơn Hà</t>
  </si>
  <si>
    <t>Phòng giao dịch Ngân hàng chính sách xã hội huyện Sơn Hà</t>
  </si>
  <si>
    <t>Chính sách phát triển giáo dục mầm non theo Nghị định số 105/2020/NĐ-CP</t>
  </si>
  <si>
    <t>Chính sách miễn giảm học phí và hỗ trợ chi phí học tập theo Nghị định số 81/2021/NĐ-CP</t>
  </si>
  <si>
    <t>Dự toán năm 2025</t>
  </si>
  <si>
    <t>Liên đoàn lao động huyện Sơn Hà</t>
  </si>
  <si>
    <t>Kinh phí tổ chức Đại hội Thể dục thể thao</t>
  </si>
  <si>
    <t>Kinh phí hỗ trợ trẻ khuyết tật theo Thông tư số 42/2013/TTLT-BGDĐT-BLĐTBXH-BTC</t>
  </si>
  <si>
    <t>Chính sách hỗ trợ học sinh và trường phổ thông ở xã, thôn đặc biệt khó khăn Nghị định số 116/2016/NĐ-CP</t>
  </si>
  <si>
    <t>81</t>
  </si>
  <si>
    <t>Quỹ Thi đua Khen thưởng (Phòng Nội vụ huyện Sơn Hà)</t>
  </si>
  <si>
    <t>DỰ TOÁN CHI THƯỜNG XUYÊN CỦA NGÂN SÁCH CẤP HUYỆN CHO TỪNG CƠ QUAN, TỔ CHỨC THEO LĨNH VỰC NĂM 2025</t>
  </si>
  <si>
    <t xml:space="preserve"> - Đơn vị sử dụng ngân sách Quyết định giao dự toán chi tiết, gửi Phòng Tài chính - KH nhập Tabmis và gửi KBNN kiểm soát chi theo quy định./.</t>
  </si>
  <si>
    <t>Dự toán
năm 2025</t>
  </si>
  <si>
    <t>Quỹ lương, phụ cấp và các khoản đóng góp theo lương (tính theo tiền lương cơ sở 2,34 triệu đồng/tháng)</t>
  </si>
  <si>
    <t>(Kèm theo Quyết định số 237/QĐ-UBND ngày 20/12/2024
của UBND huyện Sơn Hà)</t>
  </si>
  <si>
    <t>DỰ TOÁN THU, CHI NGÂN SÁCH NHÀ NƯỚC NĂM 2025</t>
  </si>
  <si>
    <t>(Kèm theo Quyết định số 237/QĐ-UBND ngày 20/12/2024 của UBND huyện Sơn Hà)</t>
  </si>
  <si>
    <t xml:space="preserve">UBMT Tổ quốc huyện </t>
  </si>
  <si>
    <t>Kinh phí nhiệm vụ thường xuyên</t>
  </si>
  <si>
    <t>Ngân sách nhà nước hỗ trợ/cấp chi thường xuyên</t>
  </si>
  <si>
    <t>Kinh phí nhiệm vụ không thường xuyên</t>
  </si>
  <si>
    <t>Kinh phí thực hiện chế độ, chính sách đối với học sinh</t>
  </si>
  <si>
    <t>Kinh phí hoạt động theo định mức (27 trđ/bc -10% TKC bố trí CCTL)</t>
  </si>
  <si>
    <t>Dự toán UBND huyện Sơn Hà giao
 năm 2025 cho các xã trước khi sắp xếp</t>
  </si>
  <si>
    <t>Tổng thu NSNN trên địa bàn</t>
  </si>
  <si>
    <t xml:space="preserve">Thu từ khu vực công thương nghiệp, dịch vụ ngoài quốc doanh </t>
  </si>
  <si>
    <t>Thuế tiêu thụ đặc biệt hàng nội địa</t>
  </si>
  <si>
    <t>Thuế Tài nguyên</t>
  </si>
  <si>
    <t xml:space="preserve">Lệ phí trước bạ </t>
  </si>
  <si>
    <t>Thu phí, lệ phí (không bao gồm án phí)</t>
  </si>
  <si>
    <t>Trong đó: Phí bảo vệ môi trường đối với khai thác khoáng sản</t>
  </si>
  <si>
    <t xml:space="preserve">Thu tiền sử dụng đất </t>
  </si>
  <si>
    <t>Thu cấp quyền khai thác khoáng sản</t>
  </si>
  <si>
    <t>Thu tiền cho thuê đất</t>
  </si>
  <si>
    <t>Thu từ sắp xếp lại, xử lý nhà, đất thuộc sở hữu nhà nước</t>
  </si>
  <si>
    <t>Trong đó: Thu phạt ATGT</t>
  </si>
  <si>
    <t xml:space="preserve">Thu tại xã </t>
  </si>
  <si>
    <t xml:space="preserve">Thu từ các xí nghiệp quốc doanh </t>
  </si>
  <si>
    <t>Tổng thu ngân sách xã (1)+(2)</t>
  </si>
  <si>
    <t>Thu cân đối ngân sách xã (a)+(b)</t>
  </si>
  <si>
    <t>Các khoản thu cân đối NS xã được hưởng theo phân cấp</t>
  </si>
  <si>
    <t>Các khoản thu NS xã hưởng 100%</t>
  </si>
  <si>
    <t>Các khoản thu phân chia NS xã hưởng theo tỷ lệ %</t>
  </si>
  <si>
    <t>Bổ sung từ ngân sách cấp trên</t>
  </si>
  <si>
    <t>Bổ sung cân đối</t>
  </si>
  <si>
    <t>Bổ sung nguồn CCTL và chế độ phụ cấp</t>
  </si>
  <si>
    <t>Bổ sung có mục tiêu</t>
  </si>
  <si>
    <t xml:space="preserve">Thu để lại chi quản lý qua ngân sách nhà nước </t>
  </si>
  <si>
    <t>DỰ TOÁN CHI NGÂN SÁCH ĐỊA PHƯƠNG NĂM 2025 SAU SẮP XẾP CỦA XÃ SƠN HẠ</t>
  </si>
  <si>
    <t>Nội dung chi</t>
  </si>
  <si>
    <t>Dự toán cấp huyện chuyển về xã để thực hiện các chức năng nhiệm vụ theo quy định</t>
  </si>
  <si>
    <t>Dự toán UBND huyện Sơn Hà giao năm 2025 cho các xã trước sắp xếp</t>
  </si>
  <si>
    <t xml:space="preserve">Dự toán năm 2025 </t>
  </si>
  <si>
    <t>Kinh phí đã thực hiện</t>
  </si>
  <si>
    <t>Kinh phí dự kiến thực hiện (từ ngày 26/5/2025 - 30/6/2025)(**)</t>
  </si>
  <si>
    <t>Kinh phí tiếp tục thực hiện</t>
  </si>
  <si>
    <t>5=6+...+14</t>
  </si>
  <si>
    <t>15=16+17+18</t>
  </si>
  <si>
    <t>16=2+6+9+12</t>
  </si>
  <si>
    <t>17=3+7+10+13</t>
  </si>
  <si>
    <t>18=4+8+11+14</t>
  </si>
  <si>
    <t>Tổng chi ngân sách xã</t>
  </si>
  <si>
    <t xml:space="preserve">Chi đầu tư xây dựng cơ bản theo phân cấp        </t>
  </si>
  <si>
    <t xml:space="preserve">Chi từ nguồn thu tiền sử dụng đất </t>
  </si>
  <si>
    <t>Chi sự nghiệp giáo dục</t>
  </si>
  <si>
    <t>Chi sự nghiệp đào tạo</t>
  </si>
  <si>
    <t>Chi sự nghiệp y tế, dân số và gia đình</t>
  </si>
  <si>
    <t>d</t>
  </si>
  <si>
    <t>Chi sự nghiệp văn hóa thông tin</t>
  </si>
  <si>
    <t>e</t>
  </si>
  <si>
    <t>Chi sự nghiệp phát thanh, truyền hình, thông tấn</t>
  </si>
  <si>
    <t>f</t>
  </si>
  <si>
    <t>Chi sự nghiệp thể dục thể thao</t>
  </si>
  <si>
    <t>g</t>
  </si>
  <si>
    <t>Chi sự nghiệp đảm bảo xã hội</t>
  </si>
  <si>
    <t>h</t>
  </si>
  <si>
    <t>Chi sự nghiệp kinh tế</t>
  </si>
  <si>
    <t>i</t>
  </si>
  <si>
    <t>Chi sự nghiệp môi trường</t>
  </si>
  <si>
    <t>k</t>
  </si>
  <si>
    <t>Chi quản lý hành chính nhà nước, đảng, đoàn thể</t>
  </si>
  <si>
    <t>l</t>
  </si>
  <si>
    <t>Chi An ninh</t>
  </si>
  <si>
    <t>m</t>
  </si>
  <si>
    <t>Chi Quốc phòng</t>
  </si>
  <si>
    <t>n</t>
  </si>
  <si>
    <t xml:space="preserve">Chi thường xuyên khác </t>
  </si>
  <si>
    <t>Chi bổ sung theo định mức, bổ sung cân đối, nhiệm vụ khác</t>
  </si>
  <si>
    <t xml:space="preserve">Ghi chú: </t>
  </si>
  <si>
    <t>(*) Chi tiết danh mục dự án kèm theo</t>
  </si>
  <si>
    <t>(**) Số thực tế chi xác định tại thời điểm bàn giao, trường hợp không chi hết chuyển sang kinh phí tiếp tục thực hiện</t>
  </si>
  <si>
    <t>BẢNG TỔNG HỢP DỰ TOÁN THU NGÂN SÁCH NHÀ NƯỚC NĂM 2025 XÃ SƠN HẠ</t>
  </si>
  <si>
    <t>DỰ TOÁN KINH PHÍ SUNG CÓ MỤC TIÊU</t>
  </si>
  <si>
    <t xml:space="preserve">   CHO NGÂN SÁCH XÃ SƠN HẠ - NĂM 2025</t>
  </si>
  <si>
    <t>Biểu mẫu số 02</t>
  </si>
  <si>
    <t>Biểu mẫu số 03</t>
  </si>
  <si>
    <t>Hỗ trợ kinh phí thực hiện đối với chi bộ, đảng bộ cơ sở theo QĐ 99-QĐ/TW ngày 30/5/2012 của BCH TW Đảng</t>
  </si>
  <si>
    <t>Hỗ trợ kinh phí đối với cán bộ, công chức lãnh đạo, quản lý được luân chuyển,
điều động</t>
  </si>
  <si>
    <t xml:space="preserve">Kinh phí biên soạn lịch sử đảng bộ xã </t>
  </si>
  <si>
    <t>Kinh phí một cửa theo Nghị quyết 35/2021/NQ-HĐND</t>
  </si>
  <si>
    <t>Kinh phí Đại hội Đảng bộ các cấp</t>
  </si>
  <si>
    <t>Kinh phí hỗ chúc thọ cho người cao tuổi</t>
  </si>
  <si>
    <t xml:space="preserve">Ban thanh tra nhân dân </t>
  </si>
  <si>
    <t>Kinh phí tổ an ninh theo Nghị quyết số 12/2024/NQ-HĐND</t>
  </si>
  <si>
    <t>Kinh phí hỗ trợ cho ngân sách cấp xã tổ chức bảo vệ rừng tại cơ sở theo Quyết định số 02</t>
  </si>
  <si>
    <t>Hỗ trợ kinh phí làm đường điện thắp sáng đường quê năm 2025</t>
  </si>
  <si>
    <t>Vốn đối ứng NS huyện hỗ trợ làm đường BTXM giao thông nông năm 2025</t>
  </si>
  <si>
    <t>Bảo trợ xã hội theo Nghị định số 20/2021/NĐ-CP</t>
  </si>
  <si>
    <t>Hỗ trợ tiền điện cho hộ nghèo, hộ CSXH</t>
  </si>
  <si>
    <t>Kinh phí chi sự nghiệp giáo dục (Lương + hoạt động)</t>
  </si>
  <si>
    <t>DỰ TOÁN CHI NGÂN SÁCH CẤP XÃ NĂM 2025
 CỦA XÃ SƠN HẠ</t>
  </si>
  <si>
    <t>Đơn vị tính: đồng</t>
  </si>
  <si>
    <t>Dự toán cấp huyện chuyển về xã</t>
  </si>
  <si>
    <t>Dự toán 2025 xã Sơn Hạ (mới)</t>
  </si>
  <si>
    <t>Dự toán HĐND huyện, thị xã, thành phố giao</t>
  </si>
  <si>
    <t>Dự toán đã thực hiện đến ngày 30/6/2025</t>
  </si>
  <si>
    <t>Dự toán còn lại</t>
  </si>
  <si>
    <t>Dự toán HĐND huyện, thị xã, thành phố giao đầu năm</t>
  </si>
  <si>
    <t>Chi đầu tư (*)</t>
  </si>
  <si>
    <t xml:space="preserve">Chi sự nghiệp giáo dục và đào tạo </t>
  </si>
  <si>
    <t>Nhiệm vụ…</t>
  </si>
  <si>
    <t>KP khu dân cư và Ban chỉ đạo</t>
  </si>
  <si>
    <t>KP hoạt động sự nghiệp văn hóa thông tin</t>
  </si>
  <si>
    <t>Tiết kiệm chi 10% (nguồn 14 -341)</t>
  </si>
  <si>
    <t>Quỹ thi đua khen thưởng</t>
  </si>
  <si>
    <t>Tiết kiệm chi 10% (nguồn 14-341)</t>
  </si>
  <si>
    <t>Tiết kiệm bù hụt thu năm 2024</t>
  </si>
  <si>
    <t>Đại hội thể dục thể thao</t>
  </si>
  <si>
    <t>KP hỗ trợ chúc thọ cho người cao tuổi</t>
  </si>
  <si>
    <t>Kinh phí hỗ trợ cộng tác viên bảo vệ,chăm sóc và giáo dục trẻ em ở thôn, tổ dân phố</t>
  </si>
  <si>
    <t>KP hỗ trợ cho ngân sách cấp xã tổ
 chức bảo vệ rừng tại cơ sở theo QĐ số 02</t>
  </si>
  <si>
    <t>Vốn đối ứng NS huyện hỗ trợ làm đường GTNT năm 2025</t>
  </si>
  <si>
    <t>Kinh phí làm đường điện thắp sáng đường quê năm 2025</t>
  </si>
  <si>
    <t>Phân bổ theo số CBCC (đã trừ tiết kiệm 10%)</t>
  </si>
  <si>
    <t>nếu 80 bc thì: 2,475trđ/bc</t>
  </si>
  <si>
    <t>Phân bổ theo đơn vị hành chính (đã trừ tiết kiệm 10%)</t>
  </si>
  <si>
    <t>Hoạt động chung của HĐND, UBND, Đảng và Mặt trận</t>
  </si>
  <si>
    <t>Quỹ tiền lương</t>
  </si>
  <si>
    <t>KP hoạt động kct theo NQ 30/2023</t>
  </si>
  <si>
    <t>Phụ cấp cấp ủy xã</t>
  </si>
  <si>
    <t>Hỗ trợ kinh phí thực hiện đối với chi bộ, đảng bộ cơ sở theo QĐ 99</t>
  </si>
  <si>
    <t>KP đại hội đảng bộ</t>
  </si>
  <si>
    <t>KP đối với cán bộ lãnh đạo quản lý được điều động, luân chuyển</t>
  </si>
  <si>
    <t>KP biên soạn lịch sử đảng bộ xã</t>
  </si>
  <si>
    <t>KP một cửa theo NQ 35/2021</t>
  </si>
  <si>
    <t>Định mức (đã trừ tiết kiệm 10%)</t>
  </si>
  <si>
    <t>Ban thanh tra nhân dân</t>
  </si>
  <si>
    <t>KP tổ an ninh theo NQ12/2024</t>
  </si>
  <si>
    <t>Định mức</t>
  </si>
  <si>
    <t>Đề án dân quân bảo vệ trụ sở xã 12/24</t>
  </si>
  <si>
    <t>III</t>
  </si>
  <si>
    <t xml:space="preserve">(*) Chi đầu tư chi tiết theo danh mục </t>
  </si>
  <si>
    <t>Dự toán năm 2025 UBND tỉnh giao</t>
  </si>
  <si>
    <t>Dự toán năm 2025 xã giao</t>
  </si>
  <si>
    <t>2=3+4+5</t>
  </si>
  <si>
    <t>Dự toán  huyện giao</t>
  </si>
  <si>
    <t>Đơn vị tính: đồng.</t>
  </si>
  <si>
    <t>Biểu mẫu số 05</t>
  </si>
  <si>
    <t>Biểu mẫu số 04</t>
  </si>
  <si>
    <t xml:space="preserve"> PHÂN BỔ DỰ TOÁN CHI CÒN LẠI XÃ SƠN HẠ NĂM 2025</t>
  </si>
  <si>
    <t>Dự toán huyện giao đầu năm</t>
  </si>
  <si>
    <t>Cơ quan UBMTTQVN xã</t>
  </si>
  <si>
    <t>Phòng Văn hóa - Xã hội xã</t>
  </si>
  <si>
    <t>Tiết kiệm chi 10% thực hiện CCTL</t>
  </si>
  <si>
    <t>Chi hỗ trợ đối với Ban công tác Mặt trận ở khu dân cư thực hiện Cuộc vận động và các Phong trào được phát động ở địa phương</t>
  </si>
  <si>
    <t>+</t>
  </si>
  <si>
    <t>Kinh phí đảm bảo thực hiện Cuộc vận động của Ủy ban Mặt trận Tổ quốc Việt Nam cấp xã</t>
  </si>
  <si>
    <t>4.1</t>
  </si>
  <si>
    <t>4.2</t>
  </si>
  <si>
    <t>4.3</t>
  </si>
  <si>
    <t>4.4</t>
  </si>
  <si>
    <t>UBND xã điều hành</t>
  </si>
  <si>
    <t>5.1</t>
  </si>
  <si>
    <t>5.2</t>
  </si>
  <si>
    <t>6.1</t>
  </si>
  <si>
    <t>6.2</t>
  </si>
  <si>
    <t>7.1</t>
  </si>
  <si>
    <t>7.2</t>
  </si>
  <si>
    <t>8.1</t>
  </si>
  <si>
    <t>8.2</t>
  </si>
  <si>
    <t>Phòng Kinh tế xã</t>
  </si>
  <si>
    <t>9.1</t>
  </si>
  <si>
    <t>9.2</t>
  </si>
  <si>
    <t xml:space="preserve">Văn phòng Đảng ủy xã </t>
  </si>
  <si>
    <t>Kinh phí hoạt động theo định mức (20 người x 5 trd)</t>
  </si>
  <si>
    <t>Kinh phí hoạt động của Đảng ủy xã</t>
  </si>
  <si>
    <t>KP hoạt động KCT cấp xã theo NQ 30/2023</t>
  </si>
  <si>
    <t>10.1</t>
  </si>
  <si>
    <t>10.2</t>
  </si>
  <si>
    <t>Kinh phí hoạt động theo định mức (6 người x 5 trd)</t>
  </si>
  <si>
    <t>Hoạt động Cơ quan MTTQVN xã (Bao gồm kinh phí Đại hội đại biểu MTTQVN và các tổ chức CTXH cấp xã)</t>
  </si>
  <si>
    <t>KP Chi trả tiền hợp đồng theo Nghị định 111/2022/NĐ-CP</t>
  </si>
  <si>
    <t>Văn phòng HĐND và UBND xã</t>
  </si>
  <si>
    <t>Kinh phí hoạt động của Hội đồng nhân dân xã</t>
  </si>
  <si>
    <t>Kinh phí hoạt động của UBND xã</t>
  </si>
  <si>
    <t>10.4</t>
  </si>
  <si>
    <t>10.3</t>
  </si>
  <si>
    <t>Kinh phí hoạt động theo định mức (10 người x 5 trd)</t>
  </si>
  <si>
    <t>Kinh phí hoạt động không tự chủ</t>
  </si>
  <si>
    <t>10.5</t>
  </si>
  <si>
    <t>Kinh phí hoạt động theo định mức (9 người x 5 trd)</t>
  </si>
  <si>
    <t>10.6</t>
  </si>
  <si>
    <t>Trung tâm phục vụ HCC xã</t>
  </si>
  <si>
    <t>Kinh phí hoạt động theo định mức (4 người x 5 trd)</t>
  </si>
  <si>
    <t>12.1</t>
  </si>
  <si>
    <t>12.2</t>
  </si>
  <si>
    <t>11.1</t>
  </si>
  <si>
    <t>11.2</t>
  </si>
  <si>
    <t>10.7</t>
  </si>
  <si>
    <t>KP hoạt động KCT cấp thôn và các chi hội theo NQ 30/2023</t>
  </si>
  <si>
    <t>KP hoạt động KCT cấp xã, thôn, chi hội theo NQ 30/2023</t>
  </si>
  <si>
    <t>(*) Số liệu thực hiện đến ngày 30/6/2025 trên cơ sở báo cáo của 03 xã cũ</t>
  </si>
  <si>
    <t>8.3</t>
  </si>
  <si>
    <t>Trung tâm Cung ứng dịch vụ công</t>
  </si>
  <si>
    <t>Kinh phí hoạt động ngoài định mức</t>
  </si>
  <si>
    <t>Kinh phí hoạt động theo định mức Hội đồng nhân dân (5 người x 5 trd)</t>
  </si>
  <si>
    <t>Kinh phí hoạt động theo định mức Ủy nhân dân (14 người x 5 trd)</t>
  </si>
  <si>
    <t>Chi sự nghiệp kinh tế (Bao gồm: kinh phí đối ứng ngân sách xã làm đường GTNT theo cơ chế tỉnh hỗ trợ xi măng, KP hoạt động của ban an toàn giao thông, KP hoạt động BCH phòng chống thiên tai)</t>
  </si>
  <si>
    <t>(Kèm theo Nghị quyết số        /NQ-HĐND ngày       /7/2025 của HĐND xã Sơn Hạ)</t>
  </si>
</sst>
</file>

<file path=xl/styles.xml><?xml version="1.0" encoding="utf-8"?>
<styleSheet xmlns="http://schemas.openxmlformats.org/spreadsheetml/2006/main" xmlns:mc="http://schemas.openxmlformats.org/markup-compatibility/2006" xmlns:x14ac="http://schemas.microsoft.com/office/spreadsheetml/2009/9/ac" mc:Ignorable="x14ac">
  <numFmts count="20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Red]#,##0"/>
    <numFmt numFmtId="167" formatCode="_(* #,##0_);_(* \(#,##0\);_(* &quot;-&quot;??_);_(@_)"/>
    <numFmt numFmtId="168" formatCode="0.0%"/>
    <numFmt numFmtId="169" formatCode="&quot;\&quot;#,##0.00;[Red]&quot;\&quot;&quot;\&quot;&quot;\&quot;&quot;\&quot;&quot;\&quot;&quot;\&quot;\-#,##0.00"/>
    <numFmt numFmtId="170" formatCode="&quot;\&quot;#,##0;[Red]&quot;\&quot;&quot;\&quot;\-#,##0"/>
    <numFmt numFmtId="171" formatCode="&quot;\&quot;#,##0;[Red]&quot;\&quot;\-#,##0"/>
    <numFmt numFmtId="172" formatCode="\$#,##0\ ;\(\$#,##0\)"/>
    <numFmt numFmtId="173" formatCode="###\ ###\ ###\ ###\ ###"/>
    <numFmt numFmtId="174" formatCode="#,##0.00\ &quot;F&quot;;[Red]\-#,##0.00\ &quot;F&quot;"/>
    <numFmt numFmtId="175" formatCode="_-* #,##0\ &quot;F&quot;_-;\-* #,##0\ &quot;F&quot;_-;_-* &quot;-&quot;\ &quot;F&quot;_-;_-@_-"/>
    <numFmt numFmtId="176" formatCode="#,##0\ &quot;F&quot;;[Red]\-#,##0\ &quot;F&quot;"/>
    <numFmt numFmtId="177" formatCode="#,##0.00\ &quot;F&quot;;\-#,##0.00\ &quot;F&quot;"/>
    <numFmt numFmtId="178" formatCode="&quot;￥&quot;#,##0;&quot;￥&quot;\-#,##0"/>
    <numFmt numFmtId="179" formatCode="00.000"/>
    <numFmt numFmtId="180" formatCode="_-* #,##0_-;\-* #,##0_-;_-* &quot;-&quot;_-;_-@_-"/>
    <numFmt numFmtId="181" formatCode="_-* #,##0.00_-;\-* #,##0.00_-;_-* &quot;-&quot;??_-;_-@_-"/>
    <numFmt numFmtId="182" formatCode="_-&quot;$&quot;* #,##0_-;\-&quot;$&quot;* #,##0_-;_-&quot;$&quot;* &quot;-&quot;_-;_-@_-"/>
    <numFmt numFmtId="183" formatCode="_-&quot;$&quot;* #,##0.00_-;\-&quot;$&quot;* #,##0.00_-;_-&quot;$&quot;* &quot;-&quot;??_-;_-@_-"/>
    <numFmt numFmtId="184" formatCode="#,##0.0"/>
    <numFmt numFmtId="185" formatCode="#,##0.000"/>
    <numFmt numFmtId="186" formatCode="_-&quot;€&quot;* #,##0_-;\-&quot;€&quot;* #,##0_-;_-&quot;€&quot;* &quot;-&quot;_-;_-@_-"/>
    <numFmt numFmtId="187" formatCode="##.##%"/>
    <numFmt numFmtId="188" formatCode="General_)"/>
    <numFmt numFmtId="189" formatCode=".\ ###\ ;############################################################################################"/>
    <numFmt numFmtId="190" formatCode="_(* #,##0_);_(* \(#,##0\);_(* \-??_);_(@_)"/>
    <numFmt numFmtId="191" formatCode="_-* #,##0\ &quot;€&quot;_-;\-* #,##0\ &quot;€&quot;_-;_-* &quot;-&quot;\ &quot;€&quot;_-;_-@_-"/>
    <numFmt numFmtId="192" formatCode="_-&quot;ñ&quot;* #,##0_-;\-&quot;ñ&quot;* #,##0_-;_-&quot;ñ&quot;* &quot;-&quot;_-;_-@_-"/>
    <numFmt numFmtId="193" formatCode="_-* #,##0\ _F_-;\-* #,##0\ _F_-;_-* &quot;-&quot;\ _F_-;_-@_-"/>
    <numFmt numFmtId="194" formatCode="_-* #,##0\ _F_-;\-* #,##0\ _F_-;_-* &quot;- &quot;_F_-;_-@_-"/>
    <numFmt numFmtId="195" formatCode="_-* #,##0.00\ _€_-;\-* #,##0.00\ _€_-;_-* &quot;-&quot;??\ _€_-;_-@_-"/>
    <numFmt numFmtId="196" formatCode="_-* #,##0.00\ _F_-;\-* #,##0.00\ _F_-;_-* &quot;-&quot;??\ _F_-;_-@_-"/>
    <numFmt numFmtId="197" formatCode="_-* #,##0.00\ _V_N_D_-;\-* #,##0.00\ _V_N_D_-;_-* &quot;-&quot;??\ _V_N_D_-;_-@_-"/>
    <numFmt numFmtId="198" formatCode="_-* #,##0.00\ _ñ_-;\-* #,##0.00\ _ñ_-;_-* &quot;-&quot;??\ _ñ_-;_-@_-"/>
    <numFmt numFmtId="199" formatCode="_-* #,##0.00\ _ñ_-;_-* #,##0.00\ _ñ\-;_-* &quot;-&quot;??\ _ñ_-;_-@_-"/>
    <numFmt numFmtId="200" formatCode="_-* #,##0\ _€_-;\-* #,##0\ _€_-;_-* &quot;-&quot;\ _€_-;_-@_-"/>
    <numFmt numFmtId="201" formatCode="_(&quot;$&quot;\ * #,##0_);_(&quot;$&quot;\ * \(#,##0\);_(&quot;$&quot;\ * &quot;-&quot;_);_(@_)"/>
    <numFmt numFmtId="202" formatCode="_-* #,##0\ &quot;ñ&quot;_-;\-* #,##0\ &quot;ñ&quot;_-;_-* &quot;-&quot;\ &quot;ñ&quot;_-;_-@_-"/>
    <numFmt numFmtId="203" formatCode="_-* #,##0\ _V_N_D_-;\-* #,##0\ _V_N_D_-;_-* &quot;-&quot;\ _V_N_D_-;_-@_-"/>
    <numFmt numFmtId="204" formatCode="_-* #,##0\ _ñ_-;\-* #,##0\ _ñ_-;_-* &quot;-&quot;\ _ñ_-;_-@_-"/>
    <numFmt numFmtId="205" formatCode="_-* #,##0\ _ñ_-;_-* #,##0\ _ñ\-;_-* &quot;-&quot;\ _ñ_-;_-@_-"/>
    <numFmt numFmtId="206" formatCode="_ &quot;¥&quot;* #,##0_ ;_ &quot;¥&quot;* \-#,##0_ ;_ &quot;¥&quot;* &quot;-&quot;_ ;_ @_ "/>
    <numFmt numFmtId="207" formatCode="_ \\* #,##0_ ;_ \\* \-#,##0_ ;_ \\* \-_ ;_ @_ "/>
    <numFmt numFmtId="208" formatCode="###0"/>
    <numFmt numFmtId="209" formatCode="#,##0\ &quot;€&quot;;[Red]\-#,##0\ &quot;€&quot;"/>
    <numFmt numFmtId="210" formatCode="&quot;\&quot;#,##0.00;[Red]&quot;\&quot;\-#,##0.00"/>
    <numFmt numFmtId="211" formatCode="&quot;€&quot;#&quot;€&quot;##0_);\(&quot;€&quot;#&quot;€&quot;##0\)"/>
    <numFmt numFmtId="212" formatCode="_ &quot;\&quot;* #,##0_ ;_ &quot;\&quot;* \-#,##0_ ;_ &quot;\&quot;* &quot;-&quot;_ ;_ @_ "/>
    <numFmt numFmtId="213" formatCode="&quot;SFr.&quot;\ #,##0.00;[Red]&quot;SFr.&quot;\ \-#,##0.00"/>
    <numFmt numFmtId="214" formatCode="&quot;£&quot;#,##0.00;\-&quot;£&quot;#,##0.00"/>
    <numFmt numFmtId="215" formatCode="_ &quot;SFr.&quot;\ * #,##0_ ;_ &quot;SFr.&quot;\ * \-#,##0_ ;_ &quot;SFr.&quot;\ * &quot;-&quot;_ ;_ @_ "/>
    <numFmt numFmtId="216" formatCode="_ * #,##0_ ;_ * \-#,##0_ ;_ * &quot;-&quot;_ ;_ @_ "/>
    <numFmt numFmtId="217" formatCode="_ * #,##0.00_ ;_ * \-#,##0.00_ ;_ * &quot;-&quot;??_ ;_ @_ "/>
    <numFmt numFmtId="218" formatCode="#,##0.0_);\(#,##0.0\)"/>
    <numFmt numFmtId="219" formatCode="_ &quot;\&quot;* #,##0.00_ ;_ &quot;\&quot;* \-#,##0.00_ ;_ &quot;\&quot;* &quot;-&quot;??_ ;_ @_ "/>
    <numFmt numFmtId="220" formatCode="_(* #,##0.0000_);_(* \(#,##0.0000\);_(* &quot;-&quot;??_);_(@_)"/>
    <numFmt numFmtId="221" formatCode="0.0%;[Red]\(0.0%\)"/>
    <numFmt numFmtId="222" formatCode="0.000"/>
    <numFmt numFmtId="223" formatCode="_ * #,##0.00_)&quot;£&quot;_ ;_ * \(#,##0.00\)&quot;£&quot;_ ;_ * &quot;-&quot;??_)&quot;£&quot;_ ;_ @_ "/>
    <numFmt numFmtId="224" formatCode="[$-1809]dd\ mmmm\ yyyy"/>
    <numFmt numFmtId="225" formatCode="_-&quot;£&quot;* #,##0.00_-;\-&quot;£&quot;* #,##0.00_-;_-&quot;£&quot;* &quot;-&quot;??_-;_-@_-"/>
    <numFmt numFmtId="226" formatCode="_(\ß* \t#,##0_);_(\ß* \(\t#,##0\);_(\ß* &quot;-&quot;_);_(@_)"/>
    <numFmt numFmtId="227" formatCode="0.0%;\(0.0%\)"/>
    <numFmt numFmtId="228" formatCode="#."/>
    <numFmt numFmtId="229" formatCode="##,###.##"/>
    <numFmt numFmtId="230" formatCode="_-* #,##0.00\ &quot;F&quot;_-;\-* #,##0.00\ &quot;F&quot;_-;_-* &quot;-&quot;??\ &quot;F&quot;_-;_-@_-"/>
    <numFmt numFmtId="231" formatCode="_ * #,##0_$_ ;_ * #,##0_$_ ;_ * &quot;-&quot;_$_ ;_ @_ "/>
    <numFmt numFmtId="232" formatCode="_ * #,##0_-_$_ ;_ * #,##0\-_$_ ;_ * &quot;-&quot;_-_$_ ;_ @_ "/>
    <numFmt numFmtId="233" formatCode="&quot;True&quot;;&quot;True&quot;;&quot;False&quot;"/>
    <numFmt numFmtId="234" formatCode="_ * #,##0.00_-_$_ ;_ * #,##0.00\-_$_ ;_ * &quot;-&quot;??_-_$_ ;_ @_ "/>
    <numFmt numFmtId="235" formatCode="#,##0;\(#,##0\)"/>
    <numFmt numFmtId="236" formatCode="dd\-mmm\-yy_)"/>
    <numFmt numFmtId="237" formatCode="_ &quot;R&quot;\ * #,##0_ ;_ &quot;R&quot;\ * \-#,##0_ ;_ &quot;R&quot;\ * &quot;-&quot;_ ;_ @_ "/>
    <numFmt numFmtId="238" formatCode="&quot;€&quot;#,##0.000_);[Red]\(&quot;€&quot;#,##0.00\)"/>
    <numFmt numFmtId="239" formatCode="##,##0%"/>
    <numFmt numFmtId="240" formatCode="#,###%"/>
    <numFmt numFmtId="241" formatCode="##.##"/>
    <numFmt numFmtId="242" formatCode="###,###"/>
    <numFmt numFmtId="243" formatCode="###.###"/>
    <numFmt numFmtId="244" formatCode="##,###.####"/>
    <numFmt numFmtId="245" formatCode="_-&quot;$&quot;\ * #,##0.00_-;\-&quot;$&quot;\ * #,##0.00_-;_-&quot;$&quot;\ * &quot;-&quot;??_-;_-@_-"/>
    <numFmt numFmtId="246" formatCode="_ &quot;\&quot;* #,##0.00_ ;_ &quot;\&quot;* &quot;\&quot;&quot;\&quot;&quot;\&quot;&quot;\&quot;&quot;\&quot;&quot;\&quot;&quot;\&quot;&quot;\&quot;&quot;\&quot;\-#,##0.00_ ;_ &quot;\&quot;* &quot;-&quot;??_ ;_ @_ "/>
    <numFmt numFmtId="247" formatCode="\t0.00%"/>
    <numFmt numFmtId="248" formatCode="#,##0\ &quot;$&quot;_);[Red]\(#,##0\ &quot;$&quot;\)"/>
    <numFmt numFmtId="249" formatCode="#0.##"/>
    <numFmt numFmtId="250" formatCode="##,##0.##"/>
    <numFmt numFmtId="251" formatCode="\U\S\$#,##0.00;\(\U\S\$#,##0.00\)"/>
    <numFmt numFmtId="252" formatCode="_(\§\g\ #,##0_);_(\§\g\ \(#,##0\);_(\§\g\ &quot;-&quot;??_);_(@_)"/>
    <numFmt numFmtId="253" formatCode="_(\§\g\ #,##0_);_(\§\g\ \(#,##0\);_(\§\g\ &quot;-&quot;_);_(@_)"/>
    <numFmt numFmtId="254" formatCode="_-&quot;F&quot;\ * #,##0.0_-;_-&quot;F&quot;\ * #,##0.0\-;_-&quot;F&quot;\ * &quot;-&quot;??_-;_-@_-"/>
    <numFmt numFmtId="255" formatCode="\t#\ ??/??"/>
    <numFmt numFmtId="256" formatCode="\§\g#,##0_);\(\§\g#,##0\)"/>
    <numFmt numFmtId="257" formatCode="_-&quot;VND&quot;* #,##0_-;\-&quot;VND&quot;* #,##0_-;_-&quot;VND&quot;* &quot;-&quot;_-;_-@_-"/>
    <numFmt numFmtId="258" formatCode="_(&quot;Rp&quot;* #,##0.00_);_(&quot;Rp&quot;* \(#,##0.00\);_(&quot;Rp&quot;* &quot;-&quot;??_);_(@_)"/>
    <numFmt numFmtId="259" formatCode="#,##0.00\ &quot;FB&quot;;[Red]\-#,##0.00\ &quot;FB&quot;"/>
    <numFmt numFmtId="260" formatCode="_-* #,##0_-;\-* #,##0_-;_-* \-_-;_-@_-"/>
    <numFmt numFmtId="261" formatCode="_(* #,##0_);_(* \(#,##0\);_(* \-_);_(@_)"/>
    <numFmt numFmtId="262" formatCode="_-* #,##0\ _₫_-;\-* #,##0\ _₫_-;_-* &quot;- &quot;_₫_-;_-@_-"/>
    <numFmt numFmtId="263" formatCode="#,##0\ &quot;$&quot;;\-#,##0\ &quot;$&quot;"/>
    <numFmt numFmtId="264" formatCode="&quot;$&quot;#,##0;\-&quot;$&quot;#,##0"/>
    <numFmt numFmtId="265" formatCode="_-* #,##0\ _F_B_-;\-* #,##0\ _F_B_-;_-* &quot;-&quot;\ _F_B_-;_-@_-"/>
    <numFmt numFmtId="266" formatCode="_-* #,##0.00_-;\-* #,##0.00_-;_-* \-??_-;_-@_-"/>
    <numFmt numFmtId="267" formatCode="_(* #,##0.00_);_(* \(#,##0.00\);_(* \-??_);_(@_)"/>
    <numFmt numFmtId="268" formatCode="_-* #,##0.00\ _₫_-;\-* #,##0.00\ _₫_-;_-* \-??\ _₫_-;_-@_-"/>
    <numFmt numFmtId="269" formatCode="_([$€-2]* #,##0.00_);_([$€-2]* \(#,##0.00\);_([$€-2]* &quot;-&quot;??_)"/>
    <numFmt numFmtId="270" formatCode="_ * #,##0.00_)_d_ ;_ * \(#,##0.00\)_d_ ;_ * &quot;-&quot;??_)_d_ ;_ @_ "/>
    <numFmt numFmtId="271" formatCode="###,###,###.00"/>
    <numFmt numFmtId="272" formatCode="#,##0_);\-#,##0_)"/>
    <numFmt numFmtId="273" formatCode="#,##0\ &quot;Rp&quot;_);\(#,##0\ &quot;Rp&quot;\)"/>
    <numFmt numFmtId="274" formatCode="#,##0\ &quot;$&quot;_);\(#,##0\ &quot;$&quot;\)"/>
    <numFmt numFmtId="275" formatCode="#,###;\-#,###;&quot;&quot;;_(@_)"/>
    <numFmt numFmtId="276" formatCode="#.0\ ##0"/>
    <numFmt numFmtId="277" formatCode="0.000_)"/>
    <numFmt numFmtId="278" formatCode="&quot;$&quot;\ #,##0;\-&quot;$&quot;\ #,##0"/>
    <numFmt numFmtId="279" formatCode="#,##0_ ;[Red]\-#,##0\ "/>
    <numFmt numFmtId="280" formatCode="_-&quot;Rp&quot;* #,##0_-;\-&quot;Rp&quot;* #,##0_-;_-&quot;Rp&quot;* &quot;-&quot;_-;_-@_-"/>
    <numFmt numFmtId="281" formatCode="_-&quot;Rp&quot;* #,##0.00_-;\-&quot;Rp&quot;* #,##0.00_-;_-&quot;Rp&quot;* &quot;-&quot;??_-;_-@_-"/>
    <numFmt numFmtId="282" formatCode="&quot;\&quot;#,##0.00;\-&quot;\&quot;#,##0.00"/>
    <numFmt numFmtId="283" formatCode="&quot;ß&quot;\t#,##0_);\(&quot;ß&quot;\t#,##0\)"/>
    <numFmt numFmtId="284" formatCode="&quot;$&quot;\ #,##0;[Red]\-&quot;$&quot;\ #,##0"/>
    <numFmt numFmtId="285" formatCode="&quot;$&quot;\ #,##0.00;[Red]\-&quot;$&quot;\ #,##0.00"/>
    <numFmt numFmtId="286" formatCode="#,##0.00_);\-#,##0.00_)"/>
    <numFmt numFmtId="287" formatCode="#,##0.000_);\(#,##0.000\)"/>
    <numFmt numFmtId="288" formatCode="_-&quot;$&quot;\ * #,##0_-;\-&quot;$&quot;\ * #,##0_-;_-&quot;$&quot;\ * &quot;-&quot;_-;_-@_-"/>
    <numFmt numFmtId="289" formatCode="#"/>
    <numFmt numFmtId="290" formatCode="_(&quot;.&quot;* #&quot;$&quot;##0_);_(&quot;.&quot;* \(#&quot;$&quot;##0\);_(&quot;.&quot;* &quot;-&quot;_);_(@_)"/>
    <numFmt numFmtId="291" formatCode="_(&quot;.&quot;* #&quot;€&quot;##0_);_(&quot;.&quot;* \(#&quot;€&quot;##0\);_(&quot;.&quot;* &quot;-&quot;_);_(@_)"/>
    <numFmt numFmtId="292" formatCode="&quot;$&quot;#&quot;$&quot;##0_);[Red]\(&quot;$&quot;#&quot;$&quot;##0\)"/>
    <numFmt numFmtId="293" formatCode="&quot;€&quot;#&quot;€&quot;##0_);[Red]\(&quot;€&quot;#&quot;€&quot;##0\)"/>
    <numFmt numFmtId="294" formatCode="&quot;¡Ì&quot;#,##0;[Red]\-&quot;¡Ì&quot;#,##0"/>
    <numFmt numFmtId="295" formatCode="&quot;£&quot;#,##0;[Red]\-&quot;£&quot;#,##0"/>
    <numFmt numFmtId="296" formatCode="#,##0.00&quot; F&quot;;[Red]\-#,##0.00&quot; F&quot;"/>
    <numFmt numFmtId="297" formatCode="_-&quot;£&quot;* #,##0_-;\-&quot;£&quot;* #,##0_-;_-&quot;£&quot;* &quot;-&quot;_-;_-@_-"/>
    <numFmt numFmtId="298" formatCode="_-* ###,0&quot;.&quot;00\ _F_B_-;\-* ###,0&quot;.&quot;00\ _F_B_-;_-* &quot;-&quot;??\ _F_B_-;_-@_-"/>
    <numFmt numFmtId="299" formatCode="_-* #,##0.0\ _F_-;\-* #,##0.0\ _F_-;_-* &quot;-&quot;??\ _F_-;_-@_-"/>
    <numFmt numFmtId="300" formatCode="0.00000000000E+00;\?"/>
    <numFmt numFmtId="301" formatCode="#,##0.00\ \ "/>
    <numFmt numFmtId="302" formatCode="0.00000"/>
    <numFmt numFmtId="303" formatCode="_-\£* #,##0.00_-;&quot;-£&quot;* #,##0.00_-;_-\£* \-??_-;_-@_-"/>
    <numFmt numFmtId="304" formatCode="_ * #,##0_ ;_ * \-#,##0_ ;_ * &quot;-&quot;??_ ;_ @_ "/>
    <numFmt numFmtId="305" formatCode="0.00000000"/>
    <numFmt numFmtId="306" formatCode="###,0&quot;.&quot;00\ &quot;F&quot;;[Red]\-###,0&quot;.&quot;00\ &quot;F&quot;"/>
    <numFmt numFmtId="307" formatCode="_(* #.##0.00_);_(* \(#.##0.00\);_(* &quot;-&quot;??_);_(@_)"/>
    <numFmt numFmtId="308" formatCode="#,##0.00\ \ \ \ "/>
    <numFmt numFmtId="309" formatCode="_-* #,##0.0\ _F_-;\-* #,##0.0\ _F_-;_-* \-??\ _F_-;_-@_-"/>
    <numFmt numFmtId="310" formatCode="&quot;\&quot;#,##0;&quot;\&quot;\-#,##0"/>
    <numFmt numFmtId="311" formatCode="&quot;¥&quot;#,##0;&quot;¥&quot;\-#,##0"/>
    <numFmt numFmtId="312" formatCode="\\#,##0;&quot;\-&quot;#,##0"/>
    <numFmt numFmtId="313" formatCode="&quot;$&quot;#,##0;[Red]\-&quot;$&quot;#,##0"/>
    <numFmt numFmtId="314" formatCode="_-* ###,0\.00\ _F_B_-;\-* ###,0\.00\ _F_B_-;_-* \-??\ _F_B_-;_-@_-"/>
    <numFmt numFmtId="315" formatCode="&quot;€&quot;#,##0_);\(&quot;€&quot;#,##0\)"/>
    <numFmt numFmtId="316" formatCode="&quot;\&quot;#,##0;[Red]\-&quot;\&quot;#,##0"/>
    <numFmt numFmtId="317" formatCode="_ * #.##._ ;_ * \-#.##._ ;_ * &quot;-&quot;??_ ;_ @_ⴆ"/>
    <numFmt numFmtId="318" formatCode="#,##0\ &quot;F&quot;;\-#,##0\ &quot;F&quot;"/>
    <numFmt numFmtId="319" formatCode="_-* ###,0&quot;.&quot;00_-;\-* ###,0&quot;.&quot;00_-;_-* &quot;-&quot;??_-;_-@_-"/>
    <numFmt numFmtId="320" formatCode="_-* #,##0\ _F_-;\-* #,##0\ _F_-;_-* &quot;-&quot;??\ _F_-;_-@_-"/>
    <numFmt numFmtId="321" formatCode="#.00\ ##0"/>
    <numFmt numFmtId="322" formatCode="#.\ ##0"/>
    <numFmt numFmtId="323" formatCode="#,##0\ &quot;£&quot;_);\(#,##0\ &quot;£&quot;\)"/>
    <numFmt numFmtId="324" formatCode="_-* #,##0\ &quot;DM&quot;_-;\-* #,##0\ &quot;DM&quot;_-;_-* &quot;-&quot;\ &quot;DM&quot;_-;_-@_-"/>
    <numFmt numFmtId="325" formatCode="_-* #,##0.00\ &quot;DM&quot;_-;\-* #,##0.00\ &quot;DM&quot;_-;_-* &quot;-&quot;??\ &quot;DM&quot;_-;_-@_-"/>
    <numFmt numFmtId="326" formatCode="#,##0.0000;[Red]#,##0.0000"/>
    <numFmt numFmtId="327" formatCode="#.\ ###\ ##0"/>
    <numFmt numFmtId="328" formatCode="_-* ###&quot;,&quot;0&quot;.&quot;00\ _$_-;\-* ###&quot;,&quot;0&quot;.&quot;00\ _$_-;_-* &quot;-&quot;??\ _$_-;_-@_-"/>
    <numFmt numFmtId="329" formatCode="####\ ###\ ##0.000"/>
    <numFmt numFmtId="330" formatCode="&quot;.&quot;###&quot;,&quot;0&quot;.&quot;00_);\(&quot;.&quot;###&quot;,&quot;0&quot;.&quot;00\)"/>
    <numFmt numFmtId="331" formatCode="_ * #,##0_)\ &quot;$&quot;_ ;_ * \(#,##0\)\ &quot;$&quot;_ ;_ * &quot;-&quot;_)\ &quot;$&quot;_ ;_ @_ "/>
    <numFmt numFmtId="332" formatCode="_ * #,##0.00_)\ _$_ ;_ * \(#,##0.00\)\ _$_ ;_ * &quot;-&quot;??_)\ _$_ ;_ @_ "/>
    <numFmt numFmtId="333" formatCode="_ * #,##0_)\ _$_ ;_ * \(#,##0\)\ _$_ ;_ * &quot;-&quot;_)\ _$_ ;_ @_ "/>
    <numFmt numFmtId="334" formatCode="##.\ ###\ ###\ ###\ ###"/>
    <numFmt numFmtId="335" formatCode=";;"/>
    <numFmt numFmtId="336" formatCode="###\ ###\ ###"/>
    <numFmt numFmtId="337" formatCode="#,###"/>
    <numFmt numFmtId="338" formatCode="_-* #,##0_-;\-* #,##0_-;_-* &quot;-&quot;??_-;_-@_-"/>
    <numFmt numFmtId="339" formatCode="&quot;Rp&quot;#,##0_);[Red]\(&quot;Rp&quot;#,##0\)"/>
    <numFmt numFmtId="340" formatCode="#.##00"/>
    <numFmt numFmtId="341" formatCode="_(* #,##0.000000000_);_(* \(#,##0.000000000\);_(* &quot;-&quot;??_);_(@_)"/>
    <numFmt numFmtId="342" formatCode="0;[Red]0"/>
    <numFmt numFmtId="343" formatCode="_-* #,##0.00\ _L_t_-;\-* #,##0.00\ _L_t_-;_-* &quot;-&quot;??\ _L_t_-;_-@_-"/>
    <numFmt numFmtId="344" formatCode="&quot;Dong&quot;#,##0.00\ ;[Red]&quot;(Dong&quot;#,##0.00\)"/>
    <numFmt numFmtId="345" formatCode="_(* #,##0.00_);_(* \(#,##0.00\);_(* &quot;-&quot;&quot;?&quot;&quot;?&quot;_);_(@_)"/>
    <numFmt numFmtId="346" formatCode="##\).000"/>
    <numFmt numFmtId="347" formatCode="_ * #,##0.00_ ;_ * &quot;\&quot;&quot;\&quot;&quot;\&quot;&quot;\&quot;&quot;\&quot;&quot;\&quot;\-#,##0.00_ ;_ * &quot;-&quot;??_ ;_ @_ "/>
    <numFmt numFmtId="348" formatCode="&quot;\&quot;#,##0.00;&quot;\&quot;&quot;\&quot;&quot;\&quot;&quot;\&quot;&quot;\&quot;&quot;\&quot;&quot;\&quot;&quot;\&quot;\-#,##0.00"/>
    <numFmt numFmtId="349" formatCode="_(* #,##0_);_(* \(#,##0\);_(* &quot;-&quot;&quot;?&quot;&quot;?&quot;_);_(@_)"/>
    <numFmt numFmtId="350" formatCode="_ * #,##0_ ;_ * &quot;\&quot;&quot;\&quot;&quot;\&quot;&quot;\&quot;&quot;\&quot;&quot;\&quot;\-#,##0_ ;_ * &quot;-&quot;_ ;_ @_ "/>
    <numFmt numFmtId="351" formatCode="000.000"/>
    <numFmt numFmtId="352" formatCode="##0.000"/>
    <numFmt numFmtId="353" formatCode="#.\ ###\ ###\ ###\ ###"/>
    <numFmt numFmtId="354" formatCode=".\ ####\ ###\ ###\ ;###################################.0"/>
    <numFmt numFmtId="355" formatCode="_(* #,##0.000_);_(* \(#,##0.000\);_(* &quot;-&quot;_);_(@_)"/>
    <numFmt numFmtId="356" formatCode="_-* #,##0.000\ _₫_-;\-* #,##0.000\ _₫_-;_-* &quot;-&quot;???\ _₫_-;_-@_-"/>
  </numFmts>
  <fonts count="282">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4"/>
      <color indexed="8"/>
      <name val="Times New Roman"/>
      <family val="2"/>
    </font>
    <font>
      <sz val="11"/>
      <name val="Times New Roman"/>
      <family val="1"/>
    </font>
    <font>
      <b/>
      <sz val="14"/>
      <name val="Times New Roman"/>
      <family val="1"/>
    </font>
    <font>
      <sz val="12"/>
      <color indexed="8"/>
      <name val="Times New Roman"/>
      <family val="1"/>
    </font>
    <font>
      <b/>
      <sz val="12"/>
      <name val="Times New Roman"/>
      <family val="1"/>
    </font>
    <font>
      <i/>
      <sz val="12"/>
      <name val="Times New Roman"/>
      <family val="1"/>
    </font>
    <font>
      <sz val="12"/>
      <name val="Times New Roman"/>
      <family val="1"/>
    </font>
    <font>
      <sz val="11"/>
      <color indexed="8"/>
      <name val="Calibri"/>
      <family val="2"/>
      <charset val="163"/>
    </font>
    <font>
      <sz val="11"/>
      <color indexed="8"/>
      <name val="Calibri"/>
      <family val="2"/>
    </font>
    <font>
      <sz val="12"/>
      <name val=".VnArial Narrow"/>
      <family val="2"/>
    </font>
    <font>
      <sz val="10"/>
      <name val="Arial"/>
      <family val="2"/>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amily val="3"/>
      <charset val="129"/>
    </font>
    <font>
      <sz val="12"/>
      <name val="¹ÙÅÁÃ¼"/>
      <family val="1"/>
      <charset val="129"/>
    </font>
    <font>
      <sz val="12"/>
      <name val="VNI-Times"/>
    </font>
    <font>
      <sz val="12"/>
      <name val="Helv"/>
      <family val="2"/>
    </font>
    <font>
      <sz val="10"/>
      <name val="Arial"/>
      <family val="2"/>
    </font>
    <font>
      <b/>
      <sz val="12"/>
      <name val="Arial"/>
      <family val="2"/>
    </font>
    <font>
      <sz val="12"/>
      <name val="Arial"/>
      <family val="2"/>
    </font>
    <font>
      <sz val="10"/>
      <name val="MS Sans Serif"/>
      <family val="2"/>
    </font>
    <font>
      <sz val="12"/>
      <name val="VNtimes new roman"/>
      <family val="2"/>
    </font>
    <font>
      <sz val="13"/>
      <name val="Times New Roman"/>
      <family val="1"/>
      <charset val="163"/>
    </font>
    <font>
      <sz val="13"/>
      <name val=".VnTime"/>
      <family val="2"/>
    </font>
    <font>
      <sz val="10"/>
      <name val=".VnTime"/>
      <family val="2"/>
    </font>
    <font>
      <sz val="10"/>
      <name val=" "/>
      <family val="1"/>
      <charset val="136"/>
    </font>
    <font>
      <sz val="14"/>
      <name val="뼻뮝"/>
      <family val="3"/>
    </font>
    <font>
      <sz val="12"/>
      <name val="바탕체"/>
      <family val="3"/>
    </font>
    <font>
      <sz val="12"/>
      <name val="뼻뮝"/>
      <family val="3"/>
    </font>
    <font>
      <sz val="9"/>
      <name val="Arial"/>
      <family val="2"/>
    </font>
    <font>
      <sz val="12"/>
      <name val="Courier"/>
      <family val="3"/>
    </font>
    <font>
      <sz val="12"/>
      <name val="VNtimes new roman"/>
      <family val="2"/>
    </font>
    <font>
      <i/>
      <sz val="13"/>
      <name val="Times New Roman"/>
      <family val="1"/>
    </font>
    <font>
      <i/>
      <sz val="14"/>
      <name val="Times New Roman"/>
      <family val="1"/>
    </font>
    <font>
      <sz val="13"/>
      <name val="Times New Roman"/>
      <family val="1"/>
    </font>
    <font>
      <sz val="10"/>
      <name val="Times New Roman"/>
      <family val="1"/>
    </font>
    <font>
      <sz val="14"/>
      <name val="Times New Roman"/>
      <family val="1"/>
    </font>
    <font>
      <u/>
      <sz val="12"/>
      <color indexed="12"/>
      <name val="Times New Roman"/>
      <family val="1"/>
    </font>
    <font>
      <sz val="8"/>
      <name val="Times New Roman"/>
      <family val="1"/>
    </font>
    <font>
      <b/>
      <sz val="14"/>
      <name val="Times New Roman"/>
      <family val="1"/>
      <charset val="163"/>
    </font>
    <font>
      <b/>
      <sz val="11"/>
      <name val="Times New Roman"/>
      <family val="1"/>
    </font>
    <font>
      <sz val="12"/>
      <name val=".VnTime"/>
      <family val="2"/>
    </font>
    <font>
      <sz val="12"/>
      <name val=".VnArial Narrow"/>
      <family val="2"/>
    </font>
    <font>
      <sz val="12"/>
      <name val=".VnTime"/>
      <family val="2"/>
    </font>
    <font>
      <sz val="11"/>
      <color indexed="8"/>
      <name val="times new roman"/>
      <family val="2"/>
      <charset val="163"/>
    </font>
    <font>
      <sz val="10"/>
      <name val="Helv"/>
      <family val="2"/>
    </font>
    <font>
      <b/>
      <sz val="13"/>
      <name val="Times New Roman"/>
      <family val="1"/>
    </font>
    <font>
      <sz val="12"/>
      <name val="Times New Roman"/>
      <family val="1"/>
      <charset val="163"/>
    </font>
    <font>
      <sz val="11"/>
      <name val="Times New Roman"/>
      <family val="1"/>
      <charset val="163"/>
    </font>
    <font>
      <b/>
      <sz val="12"/>
      <name val="Times New Roman"/>
      <family val="1"/>
      <charset val="163"/>
    </font>
    <font>
      <i/>
      <sz val="12"/>
      <name val="Times New Roman"/>
      <family val="1"/>
      <charset val="163"/>
    </font>
    <font>
      <sz val="11"/>
      <name val="VNI-Times"/>
    </font>
    <font>
      <sz val="11"/>
      <color indexed="8"/>
      <name val="Arial"/>
      <family val="2"/>
      <charset val="163"/>
    </font>
    <font>
      <b/>
      <sz val="15"/>
      <color indexed="56"/>
      <name val="Times New Roman"/>
      <family val="2"/>
    </font>
    <font>
      <b/>
      <sz val="13"/>
      <color indexed="56"/>
      <name val="Times New Roman"/>
      <family val="2"/>
    </font>
    <font>
      <b/>
      <sz val="11"/>
      <color indexed="56"/>
      <name val="Times New Roman"/>
      <family val="2"/>
    </font>
    <font>
      <sz val="11"/>
      <color indexed="8"/>
      <name val="Arial"/>
      <family val="2"/>
    </font>
    <font>
      <b/>
      <sz val="18"/>
      <color indexed="56"/>
      <name val="Times New Roman"/>
      <family val="2"/>
    </font>
    <font>
      <sz val="10"/>
      <name val=".VnArial"/>
      <family val="2"/>
    </font>
    <font>
      <sz val="10"/>
      <color indexed="8"/>
      <name val="MS Sans Serif"/>
      <family val="2"/>
    </font>
    <font>
      <sz val="12"/>
      <name val="돋움체"/>
      <family val="3"/>
      <charset val="129"/>
    </font>
    <font>
      <b/>
      <sz val="10"/>
      <name val="SVNtimes new roman"/>
      <family val="2"/>
    </font>
    <font>
      <sz val="12"/>
      <name val="新細明體"/>
      <family val="3"/>
      <charset val="136"/>
    </font>
    <font>
      <sz val="10"/>
      <name val="AngsanaUPC"/>
      <family val="1"/>
    </font>
    <font>
      <sz val="12"/>
      <name val=".VnArial"/>
      <family val="2"/>
    </font>
    <font>
      <sz val="10"/>
      <name val="??"/>
      <family val="3"/>
      <charset val="129"/>
    </font>
    <font>
      <sz val="12"/>
      <name val="????"/>
      <family val="1"/>
      <charset val="136"/>
    </font>
    <font>
      <sz val="12"/>
      <name val="|??¢¥¢¬¨Ï"/>
      <family val="1"/>
      <charset val="129"/>
    </font>
    <font>
      <sz val="14"/>
      <name val="뼻뮝"/>
      <family val="3"/>
      <charset val="129"/>
    </font>
    <font>
      <sz val="11"/>
      <name val=" "/>
      <family val="3"/>
      <charset val="136"/>
    </font>
    <font>
      <sz val="10"/>
      <name val="VNI-Times"/>
    </font>
    <font>
      <sz val="10"/>
      <color indexed="8"/>
      <name val="Arial"/>
      <family val="2"/>
    </font>
    <font>
      <sz val="11"/>
      <name val="VNI-Aptima"/>
    </font>
    <font>
      <sz val="12"/>
      <name val="???"/>
    </font>
    <font>
      <sz val="11"/>
      <name val="‚l‚r ‚oƒSƒVƒbƒN"/>
      <family val="3"/>
      <charset val="128"/>
    </font>
    <font>
      <sz val="14"/>
      <name val="AngsanaUPC"/>
      <family val="1"/>
    </font>
    <font>
      <sz val="12"/>
      <name val="바탕체"/>
      <family val="1"/>
      <charset val="129"/>
    </font>
    <font>
      <sz val="11"/>
      <name val="–¾’©"/>
      <family val="1"/>
      <charset val="128"/>
    </font>
    <font>
      <sz val="14"/>
      <name val="VnTime"/>
    </font>
    <font>
      <sz val="11"/>
      <name val=".VnTime"/>
      <family val="2"/>
    </font>
    <font>
      <b/>
      <sz val="10"/>
      <name val=".VnTimeH"/>
      <family val="2"/>
    </font>
    <font>
      <b/>
      <u/>
      <sz val="10"/>
      <name val="VNI-Times"/>
    </font>
    <font>
      <b/>
      <sz val="10"/>
      <name val=".VnArial"/>
      <family val="2"/>
    </font>
    <font>
      <sz val="12"/>
      <name val="???"/>
      <family val="3"/>
    </font>
    <font>
      <sz val="10"/>
      <name val="VnTimes"/>
    </font>
    <font>
      <sz val="12"/>
      <color indexed="8"/>
      <name val="¹ÙÅÁÃ¼"/>
      <family val="1"/>
      <charset val="129"/>
    </font>
    <font>
      <sz val="11"/>
      <color indexed="8"/>
      <name val="Times New Roman"/>
      <family val="2"/>
    </font>
    <font>
      <sz val="11"/>
      <color indexed="9"/>
      <name val="Calibri"/>
      <family val="2"/>
    </font>
    <font>
      <sz val="11"/>
      <color indexed="9"/>
      <name val="Times New Roman"/>
      <family val="2"/>
    </font>
    <font>
      <sz val="14"/>
      <name val=".VnTime"/>
      <family val="2"/>
    </font>
    <font>
      <sz val="11"/>
      <name val="VNtimes new roman"/>
      <family val="2"/>
    </font>
    <font>
      <b/>
      <sz val="12"/>
      <color indexed="63"/>
      <name val="VNI-Times"/>
    </font>
    <font>
      <sz val="12"/>
      <name val="¹ÙÅÁÃ¼"/>
      <charset val="129"/>
    </font>
    <font>
      <sz val="11"/>
      <color indexed="20"/>
      <name val="Calibri"/>
      <family val="2"/>
    </font>
    <font>
      <b/>
      <i/>
      <sz val="14"/>
      <name val="VNTime"/>
      <family val="2"/>
    </font>
    <font>
      <sz val="12"/>
      <name val="Tms Rmn"/>
    </font>
    <font>
      <sz val="11"/>
      <name val="µ¸¿ò"/>
      <charset val="129"/>
    </font>
    <font>
      <sz val="10"/>
      <name val="±¼¸²A¼"/>
      <family val="3"/>
      <charset val="129"/>
    </font>
    <font>
      <sz val="10"/>
      <name val="Helv"/>
    </font>
    <font>
      <b/>
      <sz val="11"/>
      <color indexed="52"/>
      <name val="Calibri"/>
      <family val="2"/>
    </font>
    <font>
      <b/>
      <sz val="10"/>
      <name val="Helv"/>
      <family val="2"/>
    </font>
    <font>
      <b/>
      <sz val="10"/>
      <name val="Helv"/>
    </font>
    <font>
      <b/>
      <sz val="8"/>
      <color indexed="12"/>
      <name val="Arial"/>
      <family val="2"/>
    </font>
    <font>
      <sz val="8"/>
      <color indexed="8"/>
      <name val="Arial"/>
      <family val="2"/>
    </font>
    <font>
      <sz val="11"/>
      <name val="Tms Rmn"/>
    </font>
    <font>
      <sz val="10"/>
      <name val="Arial"/>
      <family val="2"/>
      <charset val="163"/>
    </font>
    <font>
      <b/>
      <sz val="12"/>
      <name val="VNTime"/>
      <family val="2"/>
    </font>
    <font>
      <sz val="10"/>
      <name val="MS Serif"/>
      <family val="1"/>
    </font>
    <font>
      <sz val="10"/>
      <name val="Courier"/>
      <family val="3"/>
    </font>
    <font>
      <sz val="8"/>
      <name val="VNI-Helve-Condense"/>
    </font>
    <font>
      <sz val="11"/>
      <name val="VNcentury Gothic"/>
    </font>
    <font>
      <b/>
      <sz val="15"/>
      <name val="VNcentury Gothic"/>
    </font>
    <font>
      <sz val="12"/>
      <name val="SVNtimes new roman"/>
      <family val="2"/>
    </font>
    <font>
      <sz val="14"/>
      <color indexed="8"/>
      <name val="Times New Roman"/>
      <family val="2"/>
      <charset val="163"/>
    </font>
    <font>
      <sz val="8"/>
      <name val="SVNtimes new roman"/>
      <family val="2"/>
    </font>
    <font>
      <b/>
      <sz val="11"/>
      <color indexed="9"/>
      <name val="Calibri"/>
      <family val="2"/>
    </font>
    <font>
      <sz val="11"/>
      <name val="VNbook-Antiqua"/>
      <family val="2"/>
    </font>
    <font>
      <sz val="10"/>
      <name val="VNI-Aptima"/>
    </font>
    <font>
      <sz val="10"/>
      <name val="SVNtimes new roman"/>
    </font>
    <font>
      <b/>
      <sz val="11"/>
      <name val="VNTimeH"/>
      <family val="2"/>
    </font>
    <font>
      <sz val="10"/>
      <name val="Arial CE"/>
      <charset val="238"/>
    </font>
    <font>
      <b/>
      <sz val="11"/>
      <color indexed="63"/>
      <name val="Times New Roman"/>
      <family val="2"/>
    </font>
    <font>
      <b/>
      <sz val="11"/>
      <color indexed="63"/>
      <name val="Calibri"/>
      <family val="2"/>
    </font>
    <font>
      <sz val="11"/>
      <color indexed="62"/>
      <name val="Times New Roman"/>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color indexed="16"/>
      <name val="MS Serif"/>
      <family val="1"/>
    </font>
    <font>
      <sz val="10"/>
      <name val="VNI-Helve-Condense"/>
    </font>
    <font>
      <sz val="10"/>
      <color indexed="8"/>
      <name val="Arial"/>
      <family val="2"/>
      <charset val="1"/>
    </font>
    <font>
      <i/>
      <sz val="11"/>
      <color indexed="23"/>
      <name val="Calibri"/>
      <family val="2"/>
    </font>
    <font>
      <b/>
      <sz val="16"/>
      <name val="VNbritannic"/>
      <family val="2"/>
    </font>
    <font>
      <b/>
      <sz val="18"/>
      <color indexed="12"/>
      <name val="VNbritannic"/>
      <family val="2"/>
    </font>
    <font>
      <b/>
      <sz val="20"/>
      <color indexed="12"/>
      <name val="VNnew Century Cond"/>
      <family val="2"/>
    </font>
    <font>
      <b/>
      <sz val="18"/>
      <name val="VNnew Century Cond"/>
      <family val="2"/>
    </font>
    <font>
      <b/>
      <sz val="14"/>
      <color indexed="14"/>
      <name val="VNottawa"/>
      <family val="2"/>
    </font>
    <font>
      <b/>
      <sz val="16"/>
      <name val="VNottawa"/>
      <family val="2"/>
    </font>
    <font>
      <b/>
      <sz val="11"/>
      <name val=".VnTime"/>
      <family val="2"/>
    </font>
    <font>
      <sz val="11"/>
      <color indexed="17"/>
      <name val="Calibri"/>
      <family val="2"/>
    </font>
    <font>
      <sz val="8"/>
      <name val="Arial"/>
      <family val="2"/>
    </font>
    <font>
      <sz val="8"/>
      <name val="Arial"/>
      <family val="2"/>
      <charset val="163"/>
    </font>
    <font>
      <sz val="12"/>
      <name val="VNTime"/>
      <family val="2"/>
    </font>
    <font>
      <sz val="10"/>
      <name val=".VnArialH"/>
      <family val="2"/>
    </font>
    <font>
      <b/>
      <sz val="12"/>
      <name val=".VnBook-AntiquaH"/>
      <family val="2"/>
    </font>
    <font>
      <b/>
      <u/>
      <sz val="13"/>
      <name val="VnTime"/>
    </font>
    <font>
      <b/>
      <sz val="12"/>
      <color indexed="9"/>
      <name val="Tms Rmn"/>
    </font>
    <font>
      <b/>
      <sz val="12"/>
      <name val="Helv"/>
      <family val="2"/>
    </font>
    <font>
      <b/>
      <sz val="12"/>
      <name val="Helv"/>
    </font>
    <font>
      <b/>
      <sz val="12"/>
      <name val="MS Sans Serif"/>
      <family val="2"/>
    </font>
    <font>
      <b/>
      <sz val="18"/>
      <name val="Arial"/>
      <family val="2"/>
    </font>
    <font>
      <b/>
      <sz val="1"/>
      <color indexed="8"/>
      <name val="Courier"/>
      <family val="3"/>
    </font>
    <font>
      <b/>
      <sz val="8"/>
      <name val="MS Sans Serif"/>
      <family val="2"/>
    </font>
    <font>
      <b/>
      <sz val="10"/>
      <name val=".VnTime"/>
      <family val="2"/>
    </font>
    <font>
      <b/>
      <sz val="14"/>
      <name val=".VnTimeH"/>
      <family val="2"/>
    </font>
    <font>
      <sz val="12"/>
      <name val="??"/>
      <family val="1"/>
      <charset val="129"/>
    </font>
    <font>
      <sz val="12"/>
      <name val="±¼¸²Ã¼"/>
      <family val="3"/>
      <charset val="129"/>
    </font>
    <font>
      <sz val="10"/>
      <name val="VNI-Helve"/>
    </font>
    <font>
      <u/>
      <sz val="10"/>
      <color indexed="12"/>
      <name val=".VnTime"/>
      <family val="2"/>
    </font>
    <font>
      <u/>
      <sz val="12"/>
      <color indexed="12"/>
      <name val=".VnTime"/>
      <family val="2"/>
    </font>
    <font>
      <u/>
      <sz val="12"/>
      <color indexed="12"/>
      <name val="Arial"/>
      <family val="2"/>
    </font>
    <font>
      <b/>
      <sz val="11"/>
      <color indexed="9"/>
      <name val="Times New Roman"/>
      <family val="2"/>
    </font>
    <font>
      <b/>
      <sz val="14"/>
      <name val=".VnArialH"/>
      <family val="2"/>
    </font>
    <font>
      <sz val="10"/>
      <color indexed="16"/>
      <name val="MS Sans Serif"/>
      <family val="2"/>
    </font>
    <font>
      <sz val="11"/>
      <color indexed="52"/>
      <name val="Calibri"/>
      <family val="2"/>
    </font>
    <font>
      <sz val="12"/>
      <color indexed="9"/>
      <name val="Helv"/>
      <family val="2"/>
    </font>
    <font>
      <sz val="8"/>
      <name val="VNarial"/>
      <family val="2"/>
    </font>
    <font>
      <b/>
      <sz val="11"/>
      <name val="Helv"/>
      <family val="2"/>
    </font>
    <font>
      <b/>
      <sz val="11"/>
      <name val="Helv"/>
    </font>
    <font>
      <sz val="10"/>
      <name val="VNbook-Antiqua"/>
    </font>
    <font>
      <b/>
      <i/>
      <sz val="12"/>
      <name val=".VnAristote"/>
      <family val="2"/>
    </font>
    <font>
      <sz val="11"/>
      <color indexed="60"/>
      <name val="Calibri"/>
      <family val="2"/>
    </font>
    <font>
      <sz val="7"/>
      <name val="Small Fonts"/>
      <family val="2"/>
    </font>
    <font>
      <b/>
      <sz val="12"/>
      <name val="VN-NTime"/>
    </font>
    <font>
      <sz val="12"/>
      <name val="???"/>
      <family val="1"/>
      <charset val="129"/>
    </font>
    <font>
      <sz val="11"/>
      <color indexed="8"/>
      <name val="Helvetica Neue"/>
    </font>
    <font>
      <sz val="14"/>
      <name val="System"/>
      <family val="2"/>
    </font>
    <font>
      <b/>
      <sz val="11"/>
      <name val="Arial"/>
      <family val="2"/>
    </font>
    <font>
      <sz val="11"/>
      <color indexed="52"/>
      <name val="Times New Roman"/>
      <family val="2"/>
    </font>
    <font>
      <sz val="14"/>
      <name val=".VnArial Narrow"/>
      <family val="2"/>
    </font>
    <font>
      <sz val="12"/>
      <name val="Helv"/>
    </font>
    <font>
      <b/>
      <sz val="10"/>
      <name val="MS Sans Serif"/>
      <family val="2"/>
    </font>
    <font>
      <sz val="8"/>
      <name val="Wingdings"/>
      <charset val="2"/>
    </font>
    <font>
      <sz val="8"/>
      <name val="Helv"/>
    </font>
    <font>
      <sz val="11"/>
      <name val="UVnTime"/>
      <family val="2"/>
    </font>
    <font>
      <b/>
      <sz val="13"/>
      <name val="3C_Times_T"/>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b/>
      <sz val="18"/>
      <color indexed="62"/>
      <name val="Cambria"/>
      <family val="2"/>
    </font>
    <font>
      <sz val="8"/>
      <name val="MS Sans Serif"/>
      <family val="2"/>
    </font>
    <font>
      <sz val="8"/>
      <name val="Tms Rmn"/>
    </font>
    <font>
      <b/>
      <sz val="10.5"/>
      <name val=".VnAvantH"/>
      <family val="2"/>
    </font>
    <font>
      <sz val="10"/>
      <name val="3C_Times_T"/>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3"/>
      <name val=".VnTime"/>
      <family val="2"/>
    </font>
    <font>
      <sz val="8"/>
      <name val=".VnHelvetIns"/>
      <family val="2"/>
    </font>
    <font>
      <b/>
      <sz val="12"/>
      <name val=".VnTime"/>
      <family val="2"/>
    </font>
    <font>
      <b/>
      <u val="double"/>
      <sz val="12"/>
      <color indexed="12"/>
      <name val=".VnBahamasB"/>
      <family val="2"/>
    </font>
    <font>
      <b/>
      <i/>
      <u/>
      <sz val="12"/>
      <name val=".VnTimeH"/>
      <family val="2"/>
    </font>
    <font>
      <b/>
      <sz val="18"/>
      <color indexed="56"/>
      <name val="Cambria"/>
      <family val="2"/>
    </font>
    <font>
      <b/>
      <sz val="11"/>
      <color indexed="52"/>
      <name val="Times New Roman"/>
      <family val="2"/>
    </font>
    <font>
      <sz val="10"/>
      <name val=".VnArial Narrow"/>
      <family val="2"/>
    </font>
    <font>
      <sz val="9.5"/>
      <name val=".VnBlackH"/>
      <family val="2"/>
    </font>
    <font>
      <b/>
      <sz val="10"/>
      <name val=".VnBahamasBH"/>
      <family val="2"/>
    </font>
    <font>
      <b/>
      <sz val="11"/>
      <name val=".VnArialH"/>
      <family val="2"/>
    </font>
    <font>
      <b/>
      <sz val="10"/>
      <name val=".VnArialH"/>
      <family val="2"/>
    </font>
    <font>
      <b/>
      <sz val="11"/>
      <color indexed="8"/>
      <name val="Times New Roman"/>
      <family val="2"/>
    </font>
    <font>
      <sz val="11"/>
      <color indexed="17"/>
      <name val="Times New Roman"/>
      <family val="2"/>
    </font>
    <font>
      <vertAlign val="superscript"/>
      <sz val="12"/>
      <name val="Times New Roman"/>
      <family val="1"/>
      <charset val="163"/>
    </font>
    <font>
      <b/>
      <i/>
      <sz val="14"/>
      <color indexed="12"/>
      <name val="Times New Roman"/>
      <family val="1"/>
    </font>
    <font>
      <b/>
      <sz val="12"/>
      <name val="VNI-Times"/>
    </font>
    <font>
      <sz val="12"/>
      <name val="VnTime"/>
    </font>
    <font>
      <sz val="11"/>
      <name val=".VnAvant"/>
      <family val="2"/>
    </font>
    <font>
      <b/>
      <sz val="13"/>
      <color indexed="8"/>
      <name val=".VnTimeH"/>
      <family val="2"/>
    </font>
    <font>
      <sz val="10"/>
      <name val=".VnAvant"/>
      <family val="2"/>
    </font>
    <font>
      <sz val="11"/>
      <color indexed="60"/>
      <name val="Times New Roman"/>
      <family val="2"/>
    </font>
    <font>
      <sz val="11"/>
      <color indexed="10"/>
      <name val="Times New Roman"/>
      <family val="2"/>
    </font>
    <font>
      <sz val="11"/>
      <color indexed="10"/>
      <name val="Calibri"/>
      <family val="2"/>
    </font>
    <font>
      <i/>
      <sz val="11"/>
      <color indexed="23"/>
      <name val="Times New Roman"/>
      <family val="2"/>
    </font>
    <font>
      <sz val="10"/>
      <name val="VNtimes new roman"/>
      <family val="2"/>
    </font>
    <font>
      <sz val="14"/>
      <name val="VnTime"/>
      <family val="2"/>
    </font>
    <font>
      <sz val="8"/>
      <name val=".VnTime"/>
      <family val="2"/>
    </font>
    <font>
      <b/>
      <sz val="8"/>
      <name val="VN Helvetica"/>
    </font>
    <font>
      <sz val="9"/>
      <name val=".VnTime"/>
      <family val="2"/>
    </font>
    <font>
      <b/>
      <sz val="10"/>
      <name val="VN AvantGBook"/>
    </font>
    <font>
      <b/>
      <sz val="16"/>
      <name val=".VnTime"/>
      <family val="2"/>
    </font>
    <font>
      <sz val="10"/>
      <name val="Geneva"/>
      <family val="2"/>
    </font>
    <font>
      <b/>
      <i/>
      <sz val="12"/>
      <name val=".VnTime"/>
      <family val="2"/>
    </font>
    <font>
      <sz val="11"/>
      <color indexed="20"/>
      <name val="Times New Roman"/>
      <family val="2"/>
    </font>
    <font>
      <sz val="14"/>
      <name val=".VnArial"/>
      <family val="2"/>
    </font>
    <font>
      <sz val="22"/>
      <name val="ＭＳ 明朝"/>
      <family val="1"/>
      <charset val="128"/>
    </font>
    <font>
      <sz val="16"/>
      <name val="AngsanaUPC"/>
      <family val="3"/>
    </font>
    <font>
      <sz val="12"/>
      <color indexed="8"/>
      <name val="바탕체"/>
      <family val="3"/>
    </font>
    <font>
      <sz val="10"/>
      <name val="명조"/>
      <family val="3"/>
      <charset val="129"/>
    </font>
    <font>
      <sz val="10"/>
      <name val="돋움체"/>
      <family val="3"/>
      <charset val="129"/>
    </font>
    <font>
      <sz val="11"/>
      <color theme="1"/>
      <name val="Calibri"/>
      <family val="2"/>
      <charset val="163"/>
      <scheme val="minor"/>
    </font>
    <font>
      <sz val="11"/>
      <color theme="1"/>
      <name val="Calibri"/>
      <family val="2"/>
      <scheme val="minor"/>
    </font>
    <font>
      <sz val="11"/>
      <color theme="1"/>
      <name val="Calibri"/>
      <family val="2"/>
      <charset val="163"/>
    </font>
    <font>
      <i/>
      <sz val="14"/>
      <name val="Times New Roman"/>
      <family val="1"/>
      <charset val="163"/>
    </font>
    <font>
      <b/>
      <sz val="10"/>
      <name val="Times New Roman"/>
      <family val="1"/>
    </font>
    <font>
      <sz val="10"/>
      <name val="VNbook-Antiqua"/>
      <family val="2"/>
    </font>
    <font>
      <sz val="10"/>
      <name val=".VnArial NarrowH"/>
      <family val="2"/>
    </font>
    <font>
      <sz val="10"/>
      <name val="VNhelvetica"/>
      <family val="2"/>
    </font>
    <font>
      <sz val="12"/>
      <color indexed="10"/>
      <name val=".VnArial Narrow"/>
      <family val="2"/>
    </font>
    <font>
      <sz val="13"/>
      <name val="VNtimes new roman"/>
      <family val="2"/>
    </font>
    <font>
      <sz val="14"/>
      <name val=".VnTimeH"/>
      <family val="2"/>
    </font>
    <font>
      <sz val="11"/>
      <color indexed="10"/>
      <name val="Arial"/>
      <family val="2"/>
    </font>
    <font>
      <sz val="11"/>
      <name val="돋움"/>
      <charset val="129"/>
    </font>
    <font>
      <sz val="11"/>
      <color indexed="8"/>
      <name val="Calibri"/>
      <family val="2"/>
      <charset val="1"/>
    </font>
    <font>
      <sz val="12"/>
      <color indexed="8"/>
      <name val="Times New Roman"/>
      <family val="2"/>
    </font>
    <font>
      <sz val="10"/>
      <color indexed="8"/>
      <name val="Times New Roman"/>
      <family val="1"/>
      <charset val="163"/>
    </font>
    <font>
      <sz val="10"/>
      <color rgb="FF000000"/>
      <name val="Times New Roman"/>
      <family val="1"/>
      <charset val="163"/>
    </font>
    <font>
      <sz val="12"/>
      <name val="???"/>
      <family val="3"/>
      <charset val="129"/>
    </font>
    <font>
      <b/>
      <sz val="10"/>
      <color indexed="33"/>
      <name val="VNI-Times"/>
    </font>
    <font>
      <b/>
      <sz val="10"/>
      <color indexed="12"/>
      <name val="VNI-Times"/>
    </font>
    <font>
      <b/>
      <sz val="12"/>
      <name val="VNTimeH"/>
      <family val="2"/>
    </font>
    <font>
      <i/>
      <sz val="11"/>
      <name val="Times New Roman"/>
      <family val="1"/>
    </font>
    <font>
      <b/>
      <sz val="8"/>
      <name val="Times New Roman"/>
      <family val="1"/>
    </font>
    <font>
      <b/>
      <i/>
      <sz val="12"/>
      <name val="Times New Roman"/>
      <family val="1"/>
    </font>
    <font>
      <sz val="11"/>
      <color rgb="FFFF0000"/>
      <name val="Times New Roman"/>
      <family val="1"/>
    </font>
    <font>
      <b/>
      <sz val="11"/>
      <color rgb="FFFF0000"/>
      <name val="Times New Roman"/>
      <family val="1"/>
    </font>
    <font>
      <b/>
      <i/>
      <sz val="11"/>
      <name val="Times New Roman"/>
      <family val="1"/>
    </font>
    <font>
      <i/>
      <sz val="11"/>
      <color rgb="FFFF0000"/>
      <name val="Times New Roman"/>
      <family val="1"/>
    </font>
    <font>
      <sz val="14"/>
      <name val="Times New Roman"/>
      <family val="1"/>
      <charset val="163"/>
    </font>
    <font>
      <b/>
      <i/>
      <sz val="14"/>
      <name val="Times New Roman"/>
      <family val="1"/>
      <charset val="163"/>
    </font>
  </fonts>
  <fills count="67">
    <fill>
      <patternFill patternType="none"/>
    </fill>
    <fill>
      <patternFill patternType="gray125"/>
    </fill>
    <fill>
      <patternFill patternType="solid">
        <fgColor indexed="22"/>
        <bgColor indexed="64"/>
      </patternFill>
    </fill>
    <fill>
      <patternFill patternType="solid">
        <fgColor indexed="22"/>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65"/>
        <bgColor indexed="64"/>
      </patternFill>
    </fill>
    <fill>
      <patternFill patternType="solid">
        <fgColor indexed="40"/>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10"/>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9"/>
        <bgColor indexed="9"/>
      </patternFill>
    </fill>
    <fill>
      <patternFill patternType="solid">
        <fgColor indexed="15"/>
        <bgColor indexed="64"/>
      </patternFill>
    </fill>
    <fill>
      <patternFill patternType="solid">
        <fgColor indexed="35"/>
        <bgColor indexed="64"/>
      </patternFill>
    </fill>
    <fill>
      <patternFill patternType="gray125">
        <fgColor indexed="15"/>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right style="medium">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right/>
      <top style="double">
        <color indexed="64"/>
      </top>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0"/>
      </right>
      <top/>
      <bottom/>
      <diagonal/>
    </border>
    <border>
      <left/>
      <right style="medium">
        <color indexed="8"/>
      </right>
      <top/>
      <bottom/>
      <diagonal/>
    </border>
    <border>
      <left style="medium">
        <color indexed="9"/>
      </left>
      <right style="medium">
        <color indexed="9"/>
      </right>
      <top style="medium">
        <color indexed="9"/>
      </top>
      <bottom style="medium">
        <color indexed="9"/>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726">
    <xf numFmtId="0" fontId="0" fillId="0" borderId="0"/>
    <xf numFmtId="186" fontId="2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64" fillId="0" borderId="0"/>
    <xf numFmtId="0" fontId="65" fillId="0" borderId="0"/>
    <xf numFmtId="3" fontId="66" fillId="0" borderId="1"/>
    <xf numFmtId="187" fontId="67" fillId="0" borderId="2">
      <alignment horizontal="center"/>
      <protection hidden="1"/>
    </xf>
    <xf numFmtId="188" fontId="68" fillId="0" borderId="0"/>
    <xf numFmtId="167" fontId="37" fillId="0" borderId="3" applyFont="0" applyBorder="0"/>
    <xf numFmtId="0" fontId="30" fillId="0" borderId="0"/>
    <xf numFmtId="169" fontId="14"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0" fillId="0" borderId="0" applyFont="0" applyFill="0" applyBorder="0" applyAlignment="0" applyProtection="0"/>
    <xf numFmtId="0" fontId="71" fillId="0" borderId="4"/>
    <xf numFmtId="189" fontId="47" fillId="0" borderId="0" applyFont="0" applyFill="0" applyBorder="0" applyAlignment="0" applyProtection="0"/>
    <xf numFmtId="180" fontId="72" fillId="0" borderId="0" applyFont="0" applyFill="0" applyBorder="0" applyAlignment="0" applyProtection="0"/>
    <xf numFmtId="181" fontId="72" fillId="0" borderId="0" applyFont="0" applyFill="0" applyBorder="0" applyAlignment="0" applyProtection="0"/>
    <xf numFmtId="6" fontId="36" fillId="0" borderId="0" applyFont="0" applyFill="0" applyBorder="0" applyAlignment="0" applyProtection="0"/>
    <xf numFmtId="0" fontId="69"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73" fillId="0" borderId="0"/>
    <xf numFmtId="40" fontId="74" fillId="0" borderId="0" applyFont="0" applyFill="0" applyBorder="0" applyAlignment="0" applyProtection="0"/>
    <xf numFmtId="38" fontId="74"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90" fontId="30" fillId="0" borderId="0" applyFill="0" applyBorder="0" applyAlignment="0" applyProtection="0"/>
    <xf numFmtId="40" fontId="75" fillId="0" borderId="0" applyFont="0" applyFill="0" applyBorder="0" applyAlignment="0" applyProtection="0"/>
    <xf numFmtId="38" fontId="75" fillId="0" borderId="0" applyFont="0" applyFill="0" applyBorder="0" applyAlignment="0" applyProtection="0"/>
    <xf numFmtId="180" fontId="47" fillId="0" borderId="0" applyFont="0" applyFill="0" applyBorder="0" applyAlignment="0" applyProtection="0"/>
    <xf numFmtId="0" fontId="14" fillId="0" borderId="0"/>
    <xf numFmtId="0" fontId="30" fillId="0" borderId="0" applyNumberFormat="0" applyFill="0" applyBorder="0" applyAlignment="0" applyProtection="0"/>
    <xf numFmtId="42" fontId="76" fillId="0" borderId="0" applyFont="0" applyFill="0" applyBorder="0" applyAlignment="0" applyProtection="0"/>
    <xf numFmtId="0" fontId="14" fillId="0" borderId="0"/>
    <xf numFmtId="0" fontId="14" fillId="0" borderId="0"/>
    <xf numFmtId="0" fontId="30" fillId="0" borderId="0" applyNumberFormat="0" applyFill="0" applyBorder="0" applyAlignment="0" applyProtection="0"/>
    <xf numFmtId="0" fontId="30" fillId="0" borderId="0" applyNumberForma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192" fontId="21" fillId="0" borderId="0" applyFont="0" applyFill="0" applyBorder="0" applyAlignment="0" applyProtection="0"/>
    <xf numFmtId="0" fontId="77"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77" fillId="0" borderId="0">
      <alignment vertical="top"/>
    </xf>
    <xf numFmtId="0" fontId="26" fillId="0" borderId="0" applyFont="0" applyFill="0" applyBorder="0" applyAlignment="0" applyProtection="0"/>
    <xf numFmtId="0" fontId="77" fillId="0" borderId="0">
      <alignment vertical="top"/>
    </xf>
    <xf numFmtId="193" fontId="47" fillId="0" borderId="0" applyFont="0" applyFill="0" applyBorder="0" applyAlignment="0" applyProtection="0"/>
    <xf numFmtId="194" fontId="30" fillId="0" borderId="0" applyFill="0" applyBorder="0" applyAlignment="0" applyProtection="0"/>
    <xf numFmtId="0" fontId="26" fillId="0" borderId="0" applyFont="0" applyFill="0" applyBorder="0" applyAlignment="0" applyProtection="0"/>
    <xf numFmtId="0" fontId="10" fillId="0" borderId="0"/>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51" fillId="0" borderId="0"/>
    <xf numFmtId="0" fontId="10" fillId="0" borderId="0"/>
    <xf numFmtId="0" fontId="10" fillId="0" borderId="0"/>
    <xf numFmtId="42" fontId="76" fillId="0" borderId="0" applyFont="0" applyFill="0" applyBorder="0" applyAlignment="0" applyProtection="0"/>
    <xf numFmtId="0" fontId="77" fillId="0" borderId="0">
      <alignment vertical="top"/>
    </xf>
    <xf numFmtId="0" fontId="77" fillId="0" borderId="0">
      <alignment vertical="top"/>
    </xf>
    <xf numFmtId="42" fontId="76" fillId="0" borderId="0" applyFont="0" applyFill="0" applyBorder="0" applyAlignment="0" applyProtection="0"/>
    <xf numFmtId="0" fontId="77" fillId="0" borderId="0">
      <alignment vertical="top"/>
    </xf>
    <xf numFmtId="0" fontId="30" fillId="0" borderId="0" applyNumberFormat="0" applyFill="0" applyBorder="0" applyAlignment="0" applyProtection="0"/>
    <xf numFmtId="0" fontId="77" fillId="0" borderId="0">
      <alignment vertical="top"/>
    </xf>
    <xf numFmtId="42" fontId="76" fillId="0" borderId="0" applyFont="0" applyFill="0" applyBorder="0" applyAlignment="0" applyProtection="0"/>
    <xf numFmtId="0" fontId="14" fillId="0" borderId="0"/>
    <xf numFmtId="191"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0" fontId="14" fillId="0" borderId="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186"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0" fontId="77" fillId="0" borderId="0">
      <alignment vertical="top"/>
    </xf>
    <xf numFmtId="0" fontId="26" fillId="0" borderId="0" applyFont="0" applyFill="0" applyBorder="0" applyAlignment="0" applyProtection="0"/>
    <xf numFmtId="0" fontId="26" fillId="0" borderId="0" applyFont="0" applyFill="0" applyBorder="0" applyAlignment="0" applyProtection="0"/>
    <xf numFmtId="0" fontId="77" fillId="0" borderId="0">
      <alignment vertical="top"/>
    </xf>
    <xf numFmtId="0" fontId="14" fillId="0" borderId="0"/>
    <xf numFmtId="0" fontId="14" fillId="0" borderId="0"/>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6" fillId="0" borderId="0" applyFont="0" applyFill="0" applyBorder="0" applyAlignment="0" applyProtection="0"/>
    <xf numFmtId="0" fontId="77" fillId="0" borderId="0">
      <alignment vertical="top"/>
    </xf>
    <xf numFmtId="0" fontId="77" fillId="0" borderId="0">
      <alignment vertical="top"/>
    </xf>
    <xf numFmtId="0" fontId="77" fillId="0" borderId="0">
      <alignment vertical="top"/>
    </xf>
    <xf numFmtId="0" fontId="30" fillId="0" borderId="0" applyNumberFormat="0" applyFill="0" applyBorder="0" applyAlignment="0" applyProtection="0"/>
    <xf numFmtId="0" fontId="77" fillId="0" borderId="0">
      <alignment vertical="top"/>
    </xf>
    <xf numFmtId="0" fontId="77" fillId="0" borderId="0">
      <alignment vertical="top"/>
    </xf>
    <xf numFmtId="42" fontId="76" fillId="0" borderId="0" applyFont="0" applyFill="0" applyBorder="0" applyAlignment="0" applyProtection="0"/>
    <xf numFmtId="0" fontId="77" fillId="0" borderId="0">
      <alignment vertical="top"/>
    </xf>
    <xf numFmtId="0" fontId="77" fillId="0" borderId="0">
      <alignment vertical="top"/>
    </xf>
    <xf numFmtId="0" fontId="77" fillId="0" borderId="0">
      <alignment vertical="top"/>
    </xf>
    <xf numFmtId="0" fontId="51" fillId="0" borderId="0"/>
    <xf numFmtId="0" fontId="77" fillId="0" borderId="0">
      <alignment vertical="top"/>
    </xf>
    <xf numFmtId="0" fontId="51" fillId="0" borderId="0"/>
    <xf numFmtId="0" fontId="77" fillId="0" borderId="0">
      <alignment vertical="top"/>
    </xf>
    <xf numFmtId="0" fontId="77" fillId="0" borderId="0">
      <alignment vertical="top"/>
    </xf>
    <xf numFmtId="0" fontId="77" fillId="0" borderId="0">
      <alignment vertical="top"/>
    </xf>
    <xf numFmtId="0" fontId="30" fillId="0" borderId="0" applyNumberFormat="0" applyFill="0" applyBorder="0" applyAlignment="0" applyProtection="0"/>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10" fillId="0" borderId="0"/>
    <xf numFmtId="0" fontId="51" fillId="0" borderId="0"/>
    <xf numFmtId="0" fontId="77" fillId="0" borderId="0">
      <alignment vertical="top"/>
    </xf>
    <xf numFmtId="0" fontId="10" fillId="0" borderId="0"/>
    <xf numFmtId="0" fontId="10" fillId="0" borderId="0"/>
    <xf numFmtId="0" fontId="10" fillId="0" borderId="0"/>
    <xf numFmtId="0" fontId="51" fillId="0" borderId="0"/>
    <xf numFmtId="0" fontId="77" fillId="0" borderId="0">
      <alignment vertical="top"/>
    </xf>
    <xf numFmtId="0" fontId="77" fillId="0" borderId="0">
      <alignment vertical="top"/>
    </xf>
    <xf numFmtId="0" fontId="26" fillId="0" borderId="0" applyFont="0" applyFill="0" applyBorder="0" applyAlignment="0" applyProtection="0"/>
    <xf numFmtId="42" fontId="76" fillId="0" borderId="0" applyFont="0" applyFill="0" applyBorder="0" applyAlignment="0" applyProtection="0"/>
    <xf numFmtId="0" fontId="77" fillId="0" borderId="0">
      <alignment vertical="top"/>
    </xf>
    <xf numFmtId="0" fontId="26" fillId="0" borderId="0" applyFont="0" applyFill="0" applyBorder="0" applyAlignment="0" applyProtection="0"/>
    <xf numFmtId="0" fontId="26" fillId="0" borderId="0" applyFont="0" applyFill="0" applyBorder="0" applyAlignment="0" applyProtection="0"/>
    <xf numFmtId="0" fontId="14" fillId="0" borderId="0"/>
    <xf numFmtId="0" fontId="14" fillId="0" borderId="0"/>
    <xf numFmtId="0" fontId="51" fillId="0" borderId="0"/>
    <xf numFmtId="0" fontId="26" fillId="0" borderId="0" applyFont="0" applyFill="0" applyBorder="0" applyAlignment="0" applyProtection="0"/>
    <xf numFmtId="0" fontId="77" fillId="0" borderId="0">
      <alignment vertical="top"/>
    </xf>
    <xf numFmtId="0" fontId="77" fillId="0" borderId="0">
      <alignment vertical="top"/>
    </xf>
    <xf numFmtId="0" fontId="77" fillId="0" borderId="0">
      <alignment vertical="top"/>
    </xf>
    <xf numFmtId="42" fontId="7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42" fontId="76" fillId="0" borderId="0" applyFont="0" applyFill="0" applyBorder="0" applyAlignment="0" applyProtection="0"/>
    <xf numFmtId="0" fontId="10" fillId="0" borderId="0"/>
    <xf numFmtId="0" fontId="30" fillId="0" borderId="0" applyNumberForma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0" fillId="0" borderId="0" applyNumberFormat="0" applyFill="0" applyBorder="0" applyAlignment="0" applyProtection="0"/>
    <xf numFmtId="0" fontId="14" fillId="0" borderId="0"/>
    <xf numFmtId="0" fontId="14" fillId="0" borderId="0"/>
    <xf numFmtId="0" fontId="26" fillId="0" borderId="0" applyFont="0" applyFill="0" applyBorder="0" applyAlignment="0" applyProtection="0"/>
    <xf numFmtId="0" fontId="51" fillId="0" borderId="0"/>
    <xf numFmtId="0" fontId="51" fillId="0" borderId="0"/>
    <xf numFmtId="0" fontId="51" fillId="0" borderId="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77"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191" fontId="76"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92" fontId="21" fillId="0" borderId="0" applyFont="0" applyFill="0" applyBorder="0" applyAlignment="0" applyProtection="0"/>
    <xf numFmtId="42" fontId="76" fillId="0" borderId="0" applyFont="0" applyFill="0" applyBorder="0" applyAlignment="0" applyProtection="0"/>
    <xf numFmtId="181" fontId="21" fillId="0" borderId="0" applyFont="0" applyFill="0" applyBorder="0" applyAlignment="0" applyProtection="0"/>
    <xf numFmtId="195" fontId="21" fillId="0" borderId="0" applyFont="0" applyFill="0" applyBorder="0" applyAlignment="0" applyProtection="0"/>
    <xf numFmtId="0"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97"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8" fontId="76" fillId="0" borderId="0" applyFont="0" applyFill="0" applyBorder="0" applyAlignment="0" applyProtection="0"/>
    <xf numFmtId="199" fontId="76" fillId="0" borderId="0" applyFont="0" applyFill="0" applyBorder="0" applyAlignment="0" applyProtection="0"/>
    <xf numFmtId="43" fontId="76" fillId="0" borderId="0" applyFont="0" applyFill="0" applyBorder="0" applyAlignment="0" applyProtection="0"/>
    <xf numFmtId="180" fontId="21" fillId="0" borderId="0" applyFont="0" applyFill="0" applyBorder="0" applyAlignment="0" applyProtection="0"/>
    <xf numFmtId="200" fontId="21"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186"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75" fontId="76" fillId="0" borderId="0" applyFont="0" applyFill="0" applyBorder="0" applyAlignment="0" applyProtection="0"/>
    <xf numFmtId="201" fontId="76" fillId="0" borderId="0" applyFont="0" applyFill="0" applyBorder="0" applyAlignment="0" applyProtection="0"/>
    <xf numFmtId="175" fontId="21" fillId="0" borderId="0" applyFont="0" applyFill="0" applyBorder="0" applyAlignment="0" applyProtection="0"/>
    <xf numFmtId="201" fontId="76" fillId="0" borderId="0" applyFont="0" applyFill="0" applyBorder="0" applyAlignment="0" applyProtection="0"/>
    <xf numFmtId="175" fontId="76" fillId="0" borderId="0" applyFont="0" applyFill="0" applyBorder="0" applyAlignment="0" applyProtection="0"/>
    <xf numFmtId="191" fontId="76" fillId="0" borderId="0" applyFont="0" applyFill="0" applyBorder="0" applyAlignment="0" applyProtection="0"/>
    <xf numFmtId="202" fontId="76" fillId="0" borderId="0" applyFont="0" applyFill="0" applyBorder="0" applyAlignment="0" applyProtection="0"/>
    <xf numFmtId="0"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97"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8" fontId="76" fillId="0" borderId="0" applyFont="0" applyFill="0" applyBorder="0" applyAlignment="0" applyProtection="0"/>
    <xf numFmtId="199" fontId="76" fillId="0" borderId="0" applyFont="0" applyFill="0" applyBorder="0" applyAlignment="0" applyProtection="0"/>
    <xf numFmtId="181" fontId="21" fillId="0" borderId="0" applyFont="0" applyFill="0" applyBorder="0" applyAlignment="0" applyProtection="0"/>
    <xf numFmtId="195" fontId="21" fillId="0" borderId="0" applyFont="0" applyFill="0" applyBorder="0" applyAlignment="0" applyProtection="0"/>
    <xf numFmtId="43" fontId="76" fillId="0" borderId="0" applyFont="0" applyFill="0" applyBorder="0" applyAlignment="0" applyProtection="0"/>
    <xf numFmtId="193"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9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20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204" fontId="76" fillId="0" borderId="0" applyFont="0" applyFill="0" applyBorder="0" applyAlignment="0" applyProtection="0"/>
    <xf numFmtId="205" fontId="76" fillId="0" borderId="0" applyFont="0" applyFill="0" applyBorder="0" applyAlignment="0" applyProtection="0"/>
    <xf numFmtId="41"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186"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75" fontId="76" fillId="0" borderId="0" applyFont="0" applyFill="0" applyBorder="0" applyAlignment="0" applyProtection="0"/>
    <xf numFmtId="201" fontId="76" fillId="0" borderId="0" applyFont="0" applyFill="0" applyBorder="0" applyAlignment="0" applyProtection="0"/>
    <xf numFmtId="175" fontId="21" fillId="0" borderId="0" applyFont="0" applyFill="0" applyBorder="0" applyAlignment="0" applyProtection="0"/>
    <xf numFmtId="201" fontId="76" fillId="0" borderId="0" applyFont="0" applyFill="0" applyBorder="0" applyAlignment="0" applyProtection="0"/>
    <xf numFmtId="175" fontId="76" fillId="0" borderId="0" applyFont="0" applyFill="0" applyBorder="0" applyAlignment="0" applyProtection="0"/>
    <xf numFmtId="191" fontId="76" fillId="0" borderId="0" applyFont="0" applyFill="0" applyBorder="0" applyAlignment="0" applyProtection="0"/>
    <xf numFmtId="202" fontId="76" fillId="0" borderId="0" applyFont="0" applyFill="0" applyBorder="0" applyAlignment="0" applyProtection="0"/>
    <xf numFmtId="180" fontId="21" fillId="0" borderId="0" applyFont="0" applyFill="0" applyBorder="0" applyAlignment="0" applyProtection="0"/>
    <xf numFmtId="200" fontId="21" fillId="0" borderId="0" applyFont="0" applyFill="0" applyBorder="0" applyAlignment="0" applyProtection="0"/>
    <xf numFmtId="181" fontId="21" fillId="0" borderId="0" applyFont="0" applyFill="0" applyBorder="0" applyAlignment="0" applyProtection="0"/>
    <xf numFmtId="193"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9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20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204" fontId="76" fillId="0" borderId="0" applyFont="0" applyFill="0" applyBorder="0" applyAlignment="0" applyProtection="0"/>
    <xf numFmtId="205" fontId="76" fillId="0" borderId="0" applyFont="0" applyFill="0" applyBorder="0" applyAlignment="0" applyProtection="0"/>
    <xf numFmtId="41" fontId="76" fillId="0" borderId="0" applyFont="0" applyFill="0" applyBorder="0" applyAlignment="0" applyProtection="0"/>
    <xf numFmtId="0"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97"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8" fontId="76" fillId="0" borderId="0" applyFont="0" applyFill="0" applyBorder="0" applyAlignment="0" applyProtection="0"/>
    <xf numFmtId="199" fontId="76" fillId="0" borderId="0" applyFont="0" applyFill="0" applyBorder="0" applyAlignment="0" applyProtection="0"/>
    <xf numFmtId="43" fontId="76" fillId="0" borderId="0" applyFont="0" applyFill="0" applyBorder="0" applyAlignment="0" applyProtection="0"/>
    <xf numFmtId="180" fontId="21" fillId="0" borderId="0" applyFont="0" applyFill="0" applyBorder="0" applyAlignment="0" applyProtection="0"/>
    <xf numFmtId="200"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92" fontId="21" fillId="0" borderId="0" applyFont="0" applyFill="0" applyBorder="0" applyAlignment="0" applyProtection="0"/>
    <xf numFmtId="195" fontId="21" fillId="0" borderId="0" applyFont="0" applyFill="0" applyBorder="0" applyAlignment="0" applyProtection="0"/>
    <xf numFmtId="0" fontId="51" fillId="0" borderId="0"/>
    <xf numFmtId="0" fontId="77" fillId="0" borderId="0">
      <alignment vertical="top"/>
    </xf>
    <xf numFmtId="0" fontId="51" fillId="0" borderId="0"/>
    <xf numFmtId="42" fontId="76" fillId="0" borderId="0" applyFont="0" applyFill="0" applyBorder="0" applyAlignment="0" applyProtection="0"/>
    <xf numFmtId="42" fontId="76" fillId="0" borderId="0" applyFont="0" applyFill="0" applyBorder="0" applyAlignment="0" applyProtection="0"/>
    <xf numFmtId="0" fontId="77" fillId="0" borderId="0">
      <alignment vertical="top"/>
    </xf>
    <xf numFmtId="42" fontId="76" fillId="0" borderId="0" applyFont="0" applyFill="0" applyBorder="0" applyAlignment="0" applyProtection="0"/>
    <xf numFmtId="0" fontId="30" fillId="0" borderId="0" applyNumberFormat="0" applyFill="0" applyBorder="0" applyAlignment="0" applyProtection="0"/>
    <xf numFmtId="0" fontId="26" fillId="0" borderId="0" applyFont="0" applyFill="0" applyBorder="0" applyAlignment="0" applyProtection="0"/>
    <xf numFmtId="0" fontId="77" fillId="0" borderId="0">
      <alignment vertical="top"/>
    </xf>
    <xf numFmtId="0" fontId="30" fillId="0" borderId="0" applyNumberFormat="0" applyFill="0" applyBorder="0" applyAlignment="0" applyProtection="0"/>
    <xf numFmtId="175" fontId="76" fillId="0" borderId="0" applyFont="0" applyFill="0" applyBorder="0" applyAlignment="0" applyProtection="0"/>
    <xf numFmtId="201" fontId="76" fillId="0" borderId="0" applyFont="0" applyFill="0" applyBorder="0" applyAlignment="0" applyProtection="0"/>
    <xf numFmtId="175" fontId="21" fillId="0" borderId="0" applyFont="0" applyFill="0" applyBorder="0" applyAlignment="0" applyProtection="0"/>
    <xf numFmtId="201" fontId="76" fillId="0" borderId="0" applyFont="0" applyFill="0" applyBorder="0" applyAlignment="0" applyProtection="0"/>
    <xf numFmtId="175" fontId="7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77" fillId="0" borderId="0">
      <alignment vertical="top"/>
    </xf>
    <xf numFmtId="0" fontId="30" fillId="0" borderId="0" applyNumberFormat="0" applyFill="0" applyBorder="0" applyAlignment="0" applyProtection="0"/>
    <xf numFmtId="0" fontId="78" fillId="0" borderId="0"/>
    <xf numFmtId="0" fontId="77" fillId="0" borderId="0">
      <alignment vertical="top"/>
    </xf>
    <xf numFmtId="0" fontId="51" fillId="0" borderId="0"/>
    <xf numFmtId="42" fontId="76" fillId="0" borderId="0" applyFont="0" applyFill="0" applyBorder="0" applyAlignment="0" applyProtection="0"/>
    <xf numFmtId="42" fontId="76" fillId="0" borderId="0" applyFont="0" applyFill="0" applyBorder="0" applyAlignment="0" applyProtection="0"/>
    <xf numFmtId="0" fontId="77" fillId="0" borderId="0">
      <alignment vertical="top"/>
    </xf>
    <xf numFmtId="0" fontId="51" fillId="0" borderId="0"/>
    <xf numFmtId="0" fontId="51" fillId="0" borderId="0"/>
    <xf numFmtId="202" fontId="76" fillId="0" borderId="0" applyFont="0" applyFill="0" applyBorder="0" applyAlignment="0" applyProtection="0"/>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42" fontId="76" fillId="0" borderId="0" applyFont="0" applyFill="0" applyBorder="0" applyAlignment="0" applyProtection="0"/>
    <xf numFmtId="180" fontId="21" fillId="0" borderId="0" applyFont="0" applyFill="0" applyBorder="0" applyAlignment="0" applyProtection="0"/>
    <xf numFmtId="193"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180" fontId="76" fillId="0" borderId="0" applyFont="0" applyFill="0" applyBorder="0" applyAlignment="0" applyProtection="0"/>
    <xf numFmtId="180" fontId="76" fillId="0" borderId="0" applyFont="0" applyFill="0" applyBorder="0" applyAlignment="0" applyProtection="0"/>
    <xf numFmtId="19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20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180" fontId="76" fillId="0" borderId="0" applyFont="0" applyFill="0" applyBorder="0" applyAlignment="0" applyProtection="0"/>
    <xf numFmtId="41" fontId="76" fillId="0" borderId="0" applyFont="0" applyFill="0" applyBorder="0" applyAlignment="0" applyProtection="0"/>
    <xf numFmtId="204" fontId="76" fillId="0" borderId="0" applyFont="0" applyFill="0" applyBorder="0" applyAlignment="0" applyProtection="0"/>
    <xf numFmtId="205" fontId="76" fillId="0" borderId="0" applyFont="0" applyFill="0" applyBorder="0" applyAlignment="0" applyProtection="0"/>
    <xf numFmtId="41" fontId="76" fillId="0" borderId="0" applyFont="0" applyFill="0" applyBorder="0" applyAlignment="0" applyProtection="0"/>
    <xf numFmtId="0"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81"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97"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181" fontId="76" fillId="0" borderId="0" applyFont="0" applyFill="0" applyBorder="0" applyAlignment="0" applyProtection="0"/>
    <xf numFmtId="43" fontId="76" fillId="0" borderId="0" applyFont="0" applyFill="0" applyBorder="0" applyAlignment="0" applyProtection="0"/>
    <xf numFmtId="198" fontId="76" fillId="0" borderId="0" applyFont="0" applyFill="0" applyBorder="0" applyAlignment="0" applyProtection="0"/>
    <xf numFmtId="199" fontId="76" fillId="0" borderId="0" applyFont="0" applyFill="0" applyBorder="0" applyAlignment="0" applyProtection="0"/>
    <xf numFmtId="43" fontId="76"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6" fontId="21" fillId="0" borderId="0" applyFont="0" applyFill="0" applyBorder="0" applyAlignment="0" applyProtection="0"/>
    <xf numFmtId="182" fontId="21" fillId="0" borderId="0" applyFont="0" applyFill="0" applyBorder="0" applyAlignment="0" applyProtection="0"/>
    <xf numFmtId="182" fontId="21" fillId="0" borderId="0" applyFont="0" applyFill="0" applyBorder="0" applyAlignment="0" applyProtection="0"/>
    <xf numFmtId="186" fontId="21" fillId="0" borderId="0" applyFont="0" applyFill="0" applyBorder="0" applyAlignment="0" applyProtection="0"/>
    <xf numFmtId="192" fontId="21" fillId="0" borderId="0" applyFont="0" applyFill="0" applyBorder="0" applyAlignment="0" applyProtection="0"/>
    <xf numFmtId="181" fontId="21" fillId="0" borderId="0" applyFont="0" applyFill="0" applyBorder="0" applyAlignment="0" applyProtection="0"/>
    <xf numFmtId="195" fontId="21" fillId="0" borderId="0" applyFont="0" applyFill="0" applyBorder="0" applyAlignment="0" applyProtection="0"/>
    <xf numFmtId="200" fontId="21" fillId="0" borderId="0" applyFont="0" applyFill="0" applyBorder="0" applyAlignment="0" applyProtection="0"/>
    <xf numFmtId="0" fontId="77" fillId="0" borderId="0">
      <alignment vertical="top"/>
    </xf>
    <xf numFmtId="0" fontId="26" fillId="0" borderId="0"/>
    <xf numFmtId="42" fontId="76" fillId="0" borderId="0" applyFont="0" applyFill="0" applyBorder="0" applyAlignment="0" applyProtection="0"/>
    <xf numFmtId="0" fontId="51" fillId="0" borderId="0"/>
    <xf numFmtId="0" fontId="77" fillId="0" borderId="0">
      <alignment vertical="top"/>
    </xf>
    <xf numFmtId="0" fontId="77" fillId="0" borderId="0">
      <alignment vertical="top"/>
    </xf>
    <xf numFmtId="0" fontId="30" fillId="0" borderId="0" applyNumberFormat="0" applyFill="0" applyBorder="0" applyAlignment="0" applyProtection="0"/>
    <xf numFmtId="0" fontId="77" fillId="0" borderId="0">
      <alignment vertical="top"/>
    </xf>
    <xf numFmtId="0" fontId="10" fillId="0" borderId="0"/>
    <xf numFmtId="0" fontId="77" fillId="0" borderId="0">
      <alignment vertical="top"/>
    </xf>
    <xf numFmtId="0" fontId="77" fillId="0" borderId="0">
      <alignment vertical="top"/>
    </xf>
    <xf numFmtId="0" fontId="77" fillId="0" borderId="0">
      <alignment vertical="top"/>
    </xf>
    <xf numFmtId="0" fontId="10" fillId="0" borderId="0"/>
    <xf numFmtId="0" fontId="77" fillId="0" borderId="0">
      <alignment vertical="top"/>
    </xf>
    <xf numFmtId="0" fontId="77" fillId="0" borderId="0">
      <alignment vertical="top"/>
    </xf>
    <xf numFmtId="0" fontId="30" fillId="0" borderId="0" applyNumberFormat="0" applyFill="0" applyBorder="0" applyAlignment="0" applyProtection="0"/>
    <xf numFmtId="42" fontId="76" fillId="0" borderId="0" applyFont="0" applyFill="0" applyBorder="0" applyAlignment="0" applyProtection="0"/>
    <xf numFmtId="0" fontId="77" fillId="0" borderId="0">
      <alignment vertical="top"/>
    </xf>
    <xf numFmtId="0" fontId="77" fillId="0" borderId="0">
      <alignment vertical="top"/>
    </xf>
    <xf numFmtId="0" fontId="77" fillId="0" borderId="0">
      <alignment vertical="top"/>
    </xf>
    <xf numFmtId="0" fontId="30" fillId="0" borderId="0" applyNumberFormat="0" applyFill="0" applyBorder="0" applyAlignment="0" applyProtection="0"/>
    <xf numFmtId="0" fontId="51" fillId="0" borderId="0"/>
    <xf numFmtId="0" fontId="51" fillId="0" borderId="0"/>
    <xf numFmtId="206" fontId="79" fillId="0" borderId="0" applyFont="0" applyFill="0" applyBorder="0" applyAlignment="0" applyProtection="0"/>
    <xf numFmtId="207" fontId="30" fillId="0" borderId="0" applyFill="0" applyBorder="0" applyAlignment="0" applyProtection="0"/>
    <xf numFmtId="208" fontId="70" fillId="0" borderId="0" applyFont="0" applyFill="0" applyBorder="0" applyAlignment="0" applyProtection="0"/>
    <xf numFmtId="209" fontId="36" fillId="0" borderId="0" applyFont="0" applyFill="0" applyBorder="0" applyAlignment="0" applyProtection="0"/>
    <xf numFmtId="183" fontId="35" fillId="0" borderId="0" applyFont="0" applyFill="0" applyBorder="0" applyAlignment="0" applyProtection="0"/>
    <xf numFmtId="186" fontId="35" fillId="0" borderId="0" applyFont="0" applyFill="0" applyBorder="0" applyAlignment="0" applyProtection="0"/>
    <xf numFmtId="209" fontId="36" fillId="0" borderId="0" applyFont="0" applyFill="0" applyBorder="0" applyAlignment="0" applyProtection="0"/>
    <xf numFmtId="183" fontId="35" fillId="0" borderId="0" applyFont="0" applyFill="0" applyBorder="0" applyAlignment="0" applyProtection="0"/>
    <xf numFmtId="210" fontId="80" fillId="0" borderId="0" applyFont="0" applyFill="0" applyBorder="0" applyAlignment="0" applyProtection="0"/>
    <xf numFmtId="171" fontId="80" fillId="0" borderId="0" applyFont="0" applyFill="0" applyBorder="0" applyAlignment="0" applyProtection="0"/>
    <xf numFmtId="0" fontId="81" fillId="0" borderId="0"/>
    <xf numFmtId="211" fontId="30" fillId="0" borderId="0" applyFont="0" applyFill="0" applyBorder="0" applyAlignment="0" applyProtection="0"/>
    <xf numFmtId="171" fontId="82" fillId="0" borderId="0" applyFont="0" applyFill="0" applyBorder="0" applyAlignment="0" applyProtection="0"/>
    <xf numFmtId="0" fontId="83" fillId="0" borderId="0"/>
    <xf numFmtId="0" fontId="83" fillId="0" borderId="0"/>
    <xf numFmtId="0" fontId="68" fillId="0" borderId="0"/>
    <xf numFmtId="1" fontId="84" fillId="0" borderId="1" applyBorder="0" applyAlignment="0">
      <alignment horizontal="center"/>
    </xf>
    <xf numFmtId="0" fontId="10" fillId="0" borderId="0"/>
    <xf numFmtId="3" fontId="66" fillId="0" borderId="1"/>
    <xf numFmtId="3" fontId="66" fillId="0" borderId="1"/>
    <xf numFmtId="0" fontId="15" fillId="2" borderId="0"/>
    <xf numFmtId="0" fontId="15" fillId="2" borderId="0"/>
    <xf numFmtId="207" fontId="30" fillId="0" borderId="0" applyFill="0" applyBorder="0" applyAlignment="0" applyProtection="0"/>
    <xf numFmtId="212" fontId="79" fillId="0" borderId="0" applyFont="0" applyFill="0" applyBorder="0" applyAlignment="0" applyProtection="0"/>
    <xf numFmtId="212" fontId="79" fillId="0" borderId="0" applyFont="0" applyFill="0" applyBorder="0" applyAlignment="0" applyProtection="0"/>
    <xf numFmtId="212" fontId="79" fillId="0" borderId="0" applyFont="0" applyFill="0" applyBorder="0" applyAlignment="0" applyProtection="0"/>
    <xf numFmtId="212" fontId="79" fillId="0" borderId="0" applyFont="0" applyFill="0" applyBorder="0" applyAlignment="0" applyProtection="0"/>
    <xf numFmtId="212" fontId="79" fillId="0" borderId="0" applyFont="0" applyFill="0" applyBorder="0" applyAlignment="0" applyProtection="0"/>
    <xf numFmtId="0" fontId="85" fillId="2" borderId="0"/>
    <xf numFmtId="0" fontId="15" fillId="2" borderId="0"/>
    <xf numFmtId="0" fontId="86" fillId="0" borderId="5" applyFont="0" applyAlignment="0">
      <alignment horizontal="left"/>
    </xf>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3" borderId="0"/>
    <xf numFmtId="0" fontId="85" fillId="2" borderId="0"/>
    <xf numFmtId="0" fontId="15" fillId="2" borderId="0"/>
    <xf numFmtId="0" fontId="85" fillId="2" borderId="0"/>
    <xf numFmtId="0" fontId="85" fillId="2" borderId="0"/>
    <xf numFmtId="0" fontId="85" fillId="2" borderId="0"/>
    <xf numFmtId="0" fontId="15" fillId="2" borderId="0"/>
    <xf numFmtId="0" fontId="15" fillId="2" borderId="0"/>
    <xf numFmtId="0" fontId="85" fillId="2" borderId="0"/>
    <xf numFmtId="0" fontId="15" fillId="2" borderId="0"/>
    <xf numFmtId="0" fontId="15" fillId="2" borderId="0"/>
    <xf numFmtId="0" fontId="85" fillId="2" borderId="0"/>
    <xf numFmtId="0" fontId="85" fillId="4" borderId="0"/>
    <xf numFmtId="0" fontId="86" fillId="0" borderId="5" applyFont="0" applyAlignment="0">
      <alignment horizontal="left"/>
    </xf>
    <xf numFmtId="0" fontId="86" fillId="0" borderId="5" applyFont="0" applyAlignment="0">
      <alignment horizontal="left"/>
    </xf>
    <xf numFmtId="0" fontId="85" fillId="2" borderId="0"/>
    <xf numFmtId="0" fontId="15" fillId="2" borderId="0"/>
    <xf numFmtId="0" fontId="85" fillId="2" borderId="0"/>
    <xf numFmtId="0" fontId="85" fillId="2" borderId="0"/>
    <xf numFmtId="0" fontId="86" fillId="0" borderId="5" applyFont="0" applyAlignment="0">
      <alignment horizontal="left"/>
    </xf>
    <xf numFmtId="0" fontId="85" fillId="2" borderId="0"/>
    <xf numFmtId="0" fontId="15" fillId="2" borderId="0"/>
    <xf numFmtId="0" fontId="85" fillId="2" borderId="0"/>
    <xf numFmtId="0" fontId="85" fillId="2" borderId="0"/>
    <xf numFmtId="0" fontId="86" fillId="0" borderId="5" applyFont="0" applyAlignment="0">
      <alignment horizontal="left"/>
    </xf>
    <xf numFmtId="0" fontId="86" fillId="0" borderId="5" applyFont="0" applyAlignment="0">
      <alignment horizontal="left"/>
    </xf>
    <xf numFmtId="0" fontId="85" fillId="2" borderId="0"/>
    <xf numFmtId="0" fontId="86" fillId="0" borderId="5" applyFont="0" applyAlignment="0">
      <alignment horizontal="left"/>
    </xf>
    <xf numFmtId="0" fontId="86" fillId="0" borderId="5" applyFont="0" applyAlignment="0">
      <alignment horizontal="left"/>
    </xf>
    <xf numFmtId="0" fontId="15" fillId="4" borderId="0"/>
    <xf numFmtId="0" fontId="15" fillId="2" borderId="0"/>
    <xf numFmtId="0" fontId="15" fillId="3" borderId="0"/>
    <xf numFmtId="0" fontId="15" fillId="4" borderId="0"/>
    <xf numFmtId="0" fontId="15" fillId="2" borderId="0"/>
    <xf numFmtId="0" fontId="15" fillId="2" borderId="0"/>
    <xf numFmtId="0" fontId="15" fillId="2" borderId="0"/>
    <xf numFmtId="0" fontId="15" fillId="2" borderId="0"/>
    <xf numFmtId="0" fontId="85" fillId="2" borderId="0"/>
    <xf numFmtId="0" fontId="15" fillId="2" borderId="0"/>
    <xf numFmtId="0" fontId="15" fillId="2" borderId="0"/>
    <xf numFmtId="0" fontId="86" fillId="0" borderId="5" applyFont="0" applyAlignment="0">
      <alignment horizontal="left"/>
    </xf>
    <xf numFmtId="0" fontId="15" fillId="2" borderId="0"/>
    <xf numFmtId="0" fontId="15" fillId="2" borderId="0"/>
    <xf numFmtId="0" fontId="85" fillId="2" borderId="0"/>
    <xf numFmtId="0" fontId="15" fillId="2" borderId="0"/>
    <xf numFmtId="0" fontId="15" fillId="2" borderId="0"/>
    <xf numFmtId="0" fontId="86" fillId="0" borderId="5" applyFont="0" applyAlignment="0">
      <alignment horizontal="left"/>
    </xf>
    <xf numFmtId="0" fontId="15" fillId="2" borderId="0"/>
    <xf numFmtId="0" fontId="15" fillId="2" borderId="0"/>
    <xf numFmtId="0" fontId="15" fillId="2" borderId="0"/>
    <xf numFmtId="0" fontId="86" fillId="0" borderId="5" applyFont="0" applyAlignment="0">
      <alignment horizontal="left"/>
    </xf>
    <xf numFmtId="0" fontId="86" fillId="0" borderId="5" applyFont="0" applyAlignment="0">
      <alignment horizontal="left"/>
    </xf>
    <xf numFmtId="0" fontId="86" fillId="0" borderId="5" applyFont="0" applyAlignment="0">
      <alignment horizontal="left"/>
    </xf>
    <xf numFmtId="0" fontId="15" fillId="2" borderId="0"/>
    <xf numFmtId="0" fontId="15" fillId="2" borderId="0"/>
    <xf numFmtId="0" fontId="15" fillId="2" borderId="0"/>
    <xf numFmtId="0" fontId="15" fillId="2" borderId="0"/>
    <xf numFmtId="0" fontId="85" fillId="2" borderId="0"/>
    <xf numFmtId="0" fontId="85" fillId="2" borderId="0"/>
    <xf numFmtId="0" fontId="85" fillId="2" borderId="0"/>
    <xf numFmtId="0" fontId="85" fillId="4" borderId="0"/>
    <xf numFmtId="0" fontId="15" fillId="2" borderId="0"/>
    <xf numFmtId="0" fontId="15" fillId="2" borderId="0"/>
    <xf numFmtId="0" fontId="15" fillId="2" borderId="0"/>
    <xf numFmtId="212" fontId="79" fillId="0" borderId="0" applyFont="0" applyFill="0" applyBorder="0" applyAlignment="0" applyProtection="0"/>
    <xf numFmtId="0" fontId="15" fillId="2" borderId="0"/>
    <xf numFmtId="0" fontId="15" fillId="2" borderId="0"/>
    <xf numFmtId="0" fontId="86" fillId="0" borderId="5" applyFont="0" applyAlignment="0">
      <alignment horizontal="left"/>
    </xf>
    <xf numFmtId="0" fontId="15" fillId="3" borderId="0"/>
    <xf numFmtId="0" fontId="86" fillId="0" borderId="5" applyFont="0" applyAlignment="0">
      <alignment horizontal="left"/>
    </xf>
    <xf numFmtId="0" fontId="86" fillId="0" borderId="5" applyFont="0" applyAlignment="0">
      <alignment horizontal="left"/>
    </xf>
    <xf numFmtId="0" fontId="86" fillId="0" borderId="5" applyFont="0" applyAlignment="0">
      <alignment horizontal="left"/>
    </xf>
    <xf numFmtId="0" fontId="15" fillId="2" borderId="0"/>
    <xf numFmtId="0" fontId="15" fillId="2" borderId="0"/>
    <xf numFmtId="0" fontId="85" fillId="2" borderId="0"/>
    <xf numFmtId="0" fontId="15" fillId="2" borderId="0"/>
    <xf numFmtId="0" fontId="15" fillId="2" borderId="0"/>
    <xf numFmtId="0" fontId="15" fillId="2" borderId="0"/>
    <xf numFmtId="0" fontId="15" fillId="2" borderId="0"/>
    <xf numFmtId="0" fontId="47" fillId="2" borderId="0"/>
    <xf numFmtId="0" fontId="47" fillId="2" borderId="0"/>
    <xf numFmtId="0" fontId="47" fillId="4" borderId="0"/>
    <xf numFmtId="0" fontId="15" fillId="2" borderId="0"/>
    <xf numFmtId="0" fontId="15" fillId="4"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85" fillId="2" borderId="0"/>
    <xf numFmtId="0" fontId="85" fillId="2" borderId="0"/>
    <xf numFmtId="0" fontId="85" fillId="2" borderId="0"/>
    <xf numFmtId="0" fontId="85" fillId="2" borderId="0"/>
    <xf numFmtId="0" fontId="85" fillId="2" borderId="0"/>
    <xf numFmtId="0" fontId="85" fillId="4" borderId="0"/>
    <xf numFmtId="0" fontId="15" fillId="2" borderId="0"/>
    <xf numFmtId="0" fontId="85" fillId="2" borderId="0"/>
    <xf numFmtId="0" fontId="85" fillId="2" borderId="0"/>
    <xf numFmtId="0" fontId="85" fillId="2" borderId="0"/>
    <xf numFmtId="0" fontId="85" fillId="2" borderId="0"/>
    <xf numFmtId="0" fontId="85" fillId="2" borderId="0"/>
    <xf numFmtId="0" fontId="85" fillId="2" borderId="0"/>
    <xf numFmtId="0" fontId="15" fillId="2" borderId="0"/>
    <xf numFmtId="0" fontId="85" fillId="2" borderId="0"/>
    <xf numFmtId="0" fontId="15" fillId="3" borderId="0"/>
    <xf numFmtId="0" fontId="15" fillId="2" borderId="0"/>
    <xf numFmtId="0" fontId="85" fillId="2" borderId="0"/>
    <xf numFmtId="0" fontId="86" fillId="0" borderId="5" applyFont="0" applyAlignment="0">
      <alignment horizontal="left"/>
    </xf>
    <xf numFmtId="0" fontId="86" fillId="0" borderId="5" applyFont="0" applyAlignment="0">
      <alignment horizontal="left"/>
    </xf>
    <xf numFmtId="0" fontId="86" fillId="0" borderId="5" applyFont="0" applyAlignment="0">
      <alignment horizontal="left"/>
    </xf>
    <xf numFmtId="0" fontId="15" fillId="2" borderId="0"/>
    <xf numFmtId="0" fontId="15" fillId="2" borderId="0"/>
    <xf numFmtId="0" fontId="85" fillId="2" borderId="0"/>
    <xf numFmtId="0" fontId="85" fillId="2" borderId="0"/>
    <xf numFmtId="0" fontId="85" fillId="2" borderId="0"/>
    <xf numFmtId="0" fontId="85" fillId="2" borderId="0"/>
    <xf numFmtId="0" fontId="15" fillId="2" borderId="0"/>
    <xf numFmtId="0" fontId="85" fillId="2" borderId="0"/>
    <xf numFmtId="0" fontId="85" fillId="4" borderId="0"/>
    <xf numFmtId="0" fontId="86" fillId="0" borderId="5" applyFont="0" applyAlignment="0">
      <alignment horizontal="left"/>
    </xf>
    <xf numFmtId="0" fontId="86" fillId="0" borderId="5" applyFont="0" applyAlignment="0">
      <alignment horizontal="left"/>
    </xf>
    <xf numFmtId="0" fontId="15" fillId="2" borderId="0"/>
    <xf numFmtId="0" fontId="15" fillId="2" borderId="0"/>
    <xf numFmtId="0" fontId="15" fillId="3" borderId="0"/>
    <xf numFmtId="0" fontId="15" fillId="2" borderId="0"/>
    <xf numFmtId="0" fontId="15" fillId="3" borderId="0"/>
    <xf numFmtId="0" fontId="15" fillId="2" borderId="0"/>
    <xf numFmtId="0" fontId="15" fillId="2" borderId="0"/>
    <xf numFmtId="0" fontId="15" fillId="2" borderId="0"/>
    <xf numFmtId="0" fontId="15" fillId="2" borderId="0"/>
    <xf numFmtId="0" fontId="85" fillId="2" borderId="0"/>
    <xf numFmtId="0" fontId="85" fillId="4" borderId="0"/>
    <xf numFmtId="0" fontId="15" fillId="2" borderId="0"/>
    <xf numFmtId="0" fontId="15" fillId="2" borderId="0"/>
    <xf numFmtId="0" fontId="15" fillId="2" borderId="0"/>
    <xf numFmtId="0" fontId="15" fillId="2" borderId="0"/>
    <xf numFmtId="0" fontId="85" fillId="2" borderId="0"/>
    <xf numFmtId="0" fontId="15" fillId="2" borderId="0"/>
    <xf numFmtId="0" fontId="15" fillId="2" borderId="0"/>
    <xf numFmtId="0" fontId="86" fillId="0" borderId="5" applyFont="0" applyAlignment="0">
      <alignment horizontal="left"/>
    </xf>
    <xf numFmtId="0" fontId="87" fillId="0" borderId="0" applyFont="0" applyFill="0" applyBorder="0" applyAlignment="0">
      <alignment horizontal="left"/>
    </xf>
    <xf numFmtId="0" fontId="85" fillId="2" borderId="0"/>
    <xf numFmtId="0" fontId="85" fillId="2" borderId="0"/>
    <xf numFmtId="0" fontId="85" fillId="2" borderId="0"/>
    <xf numFmtId="0" fontId="85" fillId="2" borderId="0"/>
    <xf numFmtId="0" fontId="87" fillId="0" borderId="0" applyFont="0" applyFill="0" applyBorder="0" applyAlignment="0">
      <alignment horizontal="left"/>
    </xf>
    <xf numFmtId="0" fontId="15" fillId="2" borderId="0"/>
    <xf numFmtId="0" fontId="15" fillId="2" borderId="0"/>
    <xf numFmtId="0" fontId="86" fillId="0" borderId="5" applyFont="0" applyAlignment="0">
      <alignment horizontal="left"/>
    </xf>
    <xf numFmtId="0" fontId="15" fillId="2" borderId="0"/>
    <xf numFmtId="0" fontId="86" fillId="0" borderId="5" applyFont="0" applyAlignment="0">
      <alignment horizontal="left"/>
    </xf>
    <xf numFmtId="0" fontId="15" fillId="2" borderId="0"/>
    <xf numFmtId="0" fontId="15" fillId="2" borderId="0"/>
    <xf numFmtId="0" fontId="15" fillId="2" borderId="0"/>
    <xf numFmtId="0" fontId="15" fillId="2" borderId="0"/>
    <xf numFmtId="212" fontId="79" fillId="0" borderId="0" applyFont="0" applyFill="0" applyBorder="0" applyAlignment="0" applyProtection="0"/>
    <xf numFmtId="0" fontId="15" fillId="2" borderId="0"/>
    <xf numFmtId="0" fontId="15" fillId="2" borderId="0"/>
    <xf numFmtId="0" fontId="86" fillId="0" borderId="5" applyFont="0" applyAlignment="0">
      <alignment horizontal="left"/>
    </xf>
    <xf numFmtId="0" fontId="86" fillId="0" borderId="5" applyFont="0" applyAlignment="0">
      <alignment horizontal="left"/>
    </xf>
    <xf numFmtId="0" fontId="15" fillId="2" borderId="0"/>
    <xf numFmtId="212" fontId="79" fillId="0" borderId="0" applyFont="0" applyFill="0" applyBorder="0" applyAlignment="0" applyProtection="0"/>
    <xf numFmtId="0" fontId="86" fillId="0" borderId="5" applyFont="0" applyAlignment="0">
      <alignment horizontal="left"/>
    </xf>
    <xf numFmtId="0" fontId="15" fillId="2" borderId="0"/>
    <xf numFmtId="0" fontId="86" fillId="0" borderId="5" applyFont="0" applyAlignment="0">
      <alignment horizontal="left"/>
    </xf>
    <xf numFmtId="0" fontId="15" fillId="2" borderId="0"/>
    <xf numFmtId="0" fontId="15" fillId="2" borderId="0"/>
    <xf numFmtId="0" fontId="86" fillId="0" borderId="5" applyFont="0" applyAlignment="0">
      <alignment horizontal="left"/>
    </xf>
    <xf numFmtId="0" fontId="86" fillId="0" borderId="5" applyFont="0" applyAlignment="0">
      <alignment horizontal="left"/>
    </xf>
    <xf numFmtId="0" fontId="15" fillId="2" borderId="0"/>
    <xf numFmtId="0" fontId="15" fillId="2" borderId="0"/>
    <xf numFmtId="0" fontId="86" fillId="0" borderId="5" applyFont="0" applyAlignment="0">
      <alignment horizontal="left"/>
    </xf>
    <xf numFmtId="0" fontId="15" fillId="2" borderId="0"/>
    <xf numFmtId="0" fontId="86" fillId="0" borderId="5" applyFont="0" applyAlignment="0">
      <alignment horizontal="left"/>
    </xf>
    <xf numFmtId="0" fontId="15" fillId="2" borderId="0"/>
    <xf numFmtId="0" fontId="15" fillId="2" borderId="0"/>
    <xf numFmtId="0" fontId="88" fillId="0" borderId="1" applyNumberFormat="0" applyFont="0" applyBorder="0">
      <alignment horizontal="left" indent="2"/>
    </xf>
    <xf numFmtId="0" fontId="88" fillId="0" borderId="1" applyNumberFormat="0" applyFont="0" applyBorder="0">
      <alignment horizontal="left" indent="2"/>
    </xf>
    <xf numFmtId="0" fontId="15" fillId="4" borderId="0"/>
    <xf numFmtId="0" fontId="87" fillId="0" borderId="0" applyFont="0" applyFill="0" applyBorder="0" applyAlignment="0">
      <alignment horizontal="left"/>
    </xf>
    <xf numFmtId="0" fontId="87" fillId="0" borderId="0" applyFont="0" applyFill="0" applyBorder="0" applyAlignment="0">
      <alignment horizontal="left"/>
    </xf>
    <xf numFmtId="9" fontId="89" fillId="0" borderId="0" applyFont="0" applyFill="0" applyBorder="0" applyAlignment="0" applyProtection="0"/>
    <xf numFmtId="9" fontId="33" fillId="0" borderId="0" applyFont="0" applyFill="0" applyBorder="0" applyAlignment="0" applyProtection="0"/>
    <xf numFmtId="0" fontId="14" fillId="0" borderId="0"/>
    <xf numFmtId="0" fontId="90" fillId="0" borderId="0"/>
    <xf numFmtId="0" fontId="47" fillId="0" borderId="5" applyFont="0" applyFill="0" applyAlignment="0"/>
    <xf numFmtId="9" fontId="91" fillId="0" borderId="0" applyBorder="0" applyAlignment="0" applyProtection="0"/>
    <xf numFmtId="0" fontId="16" fillId="2" borderId="0"/>
    <xf numFmtId="0" fontId="85" fillId="2" borderId="0"/>
    <xf numFmtId="0" fontId="16" fillId="2" borderId="0"/>
    <xf numFmtId="0" fontId="16" fillId="2" borderId="0"/>
    <xf numFmtId="0" fontId="16" fillId="2" borderId="0"/>
    <xf numFmtId="0" fontId="16" fillId="3" borderId="0"/>
    <xf numFmtId="0" fontId="85" fillId="2" borderId="0"/>
    <xf numFmtId="0" fontId="85" fillId="4" borderId="0"/>
    <xf numFmtId="0" fontId="16" fillId="2" borderId="0"/>
    <xf numFmtId="0" fontId="85" fillId="2" borderId="0"/>
    <xf numFmtId="0" fontId="85" fillId="2" borderId="0"/>
    <xf numFmtId="0" fontId="16" fillId="2" borderId="0"/>
    <xf numFmtId="0" fontId="16" fillId="2" borderId="0"/>
    <xf numFmtId="0" fontId="16" fillId="3" borderId="0"/>
    <xf numFmtId="0" fontId="16" fillId="4" borderId="0"/>
    <xf numFmtId="0" fontId="16" fillId="2" borderId="0"/>
    <xf numFmtId="0" fontId="16" fillId="2" borderId="0"/>
    <xf numFmtId="0" fontId="85" fillId="2" borderId="0"/>
    <xf numFmtId="0" fontId="16" fillId="2" borderId="0"/>
    <xf numFmtId="0" fontId="16" fillId="4" borderId="0"/>
    <xf numFmtId="0" fontId="16" fillId="2" borderId="0"/>
    <xf numFmtId="0" fontId="16" fillId="2" borderId="0"/>
    <xf numFmtId="0" fontId="85" fillId="2" borderId="0"/>
    <xf numFmtId="0" fontId="16" fillId="2" borderId="0"/>
    <xf numFmtId="0" fontId="85" fillId="2" borderId="0"/>
    <xf numFmtId="0" fontId="16" fillId="2" borderId="0"/>
    <xf numFmtId="0" fontId="16" fillId="2" borderId="0"/>
    <xf numFmtId="0" fontId="85" fillId="2" borderId="0"/>
    <xf numFmtId="0" fontId="85" fillId="2" borderId="0"/>
    <xf numFmtId="0" fontId="85" fillId="2" borderId="0"/>
    <xf numFmtId="0" fontId="85" fillId="4" borderId="0"/>
    <xf numFmtId="0" fontId="16" fillId="2" borderId="0"/>
    <xf numFmtId="0" fontId="16" fillId="3" borderId="0"/>
    <xf numFmtId="0" fontId="16" fillId="2" borderId="0"/>
    <xf numFmtId="0" fontId="16" fillId="2" borderId="0"/>
    <xf numFmtId="0" fontId="85" fillId="2" borderId="0"/>
    <xf numFmtId="0" fontId="16" fillId="2" borderId="0"/>
    <xf numFmtId="0" fontId="47" fillId="2" borderId="0"/>
    <xf numFmtId="0" fontId="47" fillId="2" borderId="0"/>
    <xf numFmtId="0" fontId="47" fillId="4" borderId="0"/>
    <xf numFmtId="0" fontId="16" fillId="4" borderId="0"/>
    <xf numFmtId="0" fontId="16" fillId="2" borderId="0"/>
    <xf numFmtId="0" fontId="16" fillId="2" borderId="0"/>
    <xf numFmtId="0" fontId="16" fillId="2" borderId="0"/>
    <xf numFmtId="0" fontId="85" fillId="2" borderId="0"/>
    <xf numFmtId="0" fontId="85" fillId="2" borderId="0"/>
    <xf numFmtId="0" fontId="85" fillId="2" borderId="0"/>
    <xf numFmtId="0" fontId="85" fillId="2" borderId="0"/>
    <xf numFmtId="0" fontId="85" fillId="2" borderId="0"/>
    <xf numFmtId="0" fontId="85" fillId="4" borderId="0"/>
    <xf numFmtId="0" fontId="16" fillId="2" borderId="0"/>
    <xf numFmtId="0" fontId="85" fillId="2" borderId="0"/>
    <xf numFmtId="0" fontId="85" fillId="2" borderId="0"/>
    <xf numFmtId="0" fontId="85" fillId="2" borderId="0"/>
    <xf numFmtId="0" fontId="85" fillId="2" borderId="0"/>
    <xf numFmtId="0" fontId="85" fillId="2" borderId="0"/>
    <xf numFmtId="0" fontId="85" fillId="2" borderId="0"/>
    <xf numFmtId="0" fontId="16" fillId="2" borderId="0"/>
    <xf numFmtId="0" fontId="85" fillId="2" borderId="0"/>
    <xf numFmtId="0" fontId="16" fillId="3" borderId="0"/>
    <xf numFmtId="0" fontId="85" fillId="2" borderId="0"/>
    <xf numFmtId="0" fontId="16" fillId="2" borderId="0"/>
    <xf numFmtId="0" fontId="16" fillId="2" borderId="0"/>
    <xf numFmtId="0" fontId="85" fillId="2" borderId="0"/>
    <xf numFmtId="0" fontId="85" fillId="2" borderId="0"/>
    <xf numFmtId="0" fontId="85" fillId="2" borderId="0"/>
    <xf numFmtId="0" fontId="85" fillId="2" borderId="0"/>
    <xf numFmtId="0" fontId="85" fillId="2" borderId="0"/>
    <xf numFmtId="0" fontId="85" fillId="4" borderId="0"/>
    <xf numFmtId="0" fontId="16" fillId="3" borderId="0"/>
    <xf numFmtId="0" fontId="16" fillId="2" borderId="0"/>
    <xf numFmtId="0" fontId="16" fillId="3" borderId="0"/>
    <xf numFmtId="0" fontId="16" fillId="2" borderId="0"/>
    <xf numFmtId="0" fontId="16" fillId="2" borderId="0"/>
    <xf numFmtId="0" fontId="85" fillId="2" borderId="0"/>
    <xf numFmtId="0" fontId="85" fillId="4" borderId="0"/>
    <xf numFmtId="0" fontId="16" fillId="2" borderId="0"/>
    <xf numFmtId="0" fontId="16" fillId="2" borderId="0"/>
    <xf numFmtId="0" fontId="16" fillId="2" borderId="0"/>
    <xf numFmtId="0" fontId="85" fillId="2" borderId="0"/>
    <xf numFmtId="0" fontId="85" fillId="2" borderId="0"/>
    <xf numFmtId="0" fontId="85" fillId="2" borderId="0"/>
    <xf numFmtId="0" fontId="85" fillId="2" borderId="0"/>
    <xf numFmtId="0" fontId="85" fillId="2" borderId="0"/>
    <xf numFmtId="0" fontId="16" fillId="2" borderId="0"/>
    <xf numFmtId="0" fontId="16" fillId="2" borderId="0"/>
    <xf numFmtId="0" fontId="16" fillId="2" borderId="0"/>
    <xf numFmtId="0" fontId="16" fillId="2" borderId="0"/>
    <xf numFmtId="0" fontId="16" fillId="2" borderId="0"/>
    <xf numFmtId="0" fontId="16" fillId="2" borderId="0"/>
    <xf numFmtId="0" fontId="88" fillId="0" borderId="1" applyNumberFormat="0" applyFont="0" applyBorder="0" applyAlignment="0">
      <alignment horizontal="center"/>
    </xf>
    <xf numFmtId="0" fontId="88" fillId="0" borderId="1" applyNumberFormat="0" applyFont="0" applyBorder="0" applyAlignment="0">
      <alignment horizontal="center"/>
    </xf>
    <xf numFmtId="0" fontId="16" fillId="4" borderId="0"/>
    <xf numFmtId="0" fontId="47" fillId="0" borderId="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92" fillId="5" borderId="0" applyNumberFormat="0" applyBorder="0" applyAlignment="0" applyProtection="0"/>
    <xf numFmtId="0" fontId="12" fillId="5" borderId="0" applyNumberFormat="0" applyBorder="0" applyAlignment="0" applyProtection="0"/>
    <xf numFmtId="0" fontId="92" fillId="6" borderId="0" applyNumberFormat="0" applyBorder="0" applyAlignment="0" applyProtection="0"/>
    <xf numFmtId="0" fontId="12" fillId="6" borderId="0" applyNumberFormat="0" applyBorder="0" applyAlignment="0" applyProtection="0"/>
    <xf numFmtId="0" fontId="92" fillId="7" borderId="0" applyNumberFormat="0" applyBorder="0" applyAlignment="0" applyProtection="0"/>
    <xf numFmtId="0" fontId="12" fillId="7" borderId="0" applyNumberFormat="0" applyBorder="0" applyAlignment="0" applyProtection="0"/>
    <xf numFmtId="0" fontId="92" fillId="8" borderId="0" applyNumberFormat="0" applyBorder="0" applyAlignment="0" applyProtection="0"/>
    <xf numFmtId="0" fontId="12" fillId="8" borderId="0" applyNumberFormat="0" applyBorder="0" applyAlignment="0" applyProtection="0"/>
    <xf numFmtId="0" fontId="92" fillId="9" borderId="0" applyNumberFormat="0" applyBorder="0" applyAlignment="0" applyProtection="0"/>
    <xf numFmtId="0" fontId="12" fillId="9" borderId="0" applyNumberFormat="0" applyBorder="0" applyAlignment="0" applyProtection="0"/>
    <xf numFmtId="0" fontId="92" fillId="10" borderId="0" applyNumberFormat="0" applyBorder="0" applyAlignment="0" applyProtection="0"/>
    <xf numFmtId="0" fontId="12" fillId="10" borderId="0" applyNumberFormat="0" applyBorder="0" applyAlignment="0" applyProtection="0"/>
    <xf numFmtId="0" fontId="14" fillId="0" borderId="0"/>
    <xf numFmtId="0" fontId="17" fillId="2" borderId="0"/>
    <xf numFmtId="0" fontId="85" fillId="2" borderId="0"/>
    <xf numFmtId="0" fontId="17" fillId="2" borderId="0"/>
    <xf numFmtId="0" fontId="17" fillId="2" borderId="0"/>
    <xf numFmtId="0" fontId="17" fillId="2" borderId="0"/>
    <xf numFmtId="0" fontId="17" fillId="3" borderId="0"/>
    <xf numFmtId="0" fontId="85" fillId="2" borderId="0"/>
    <xf numFmtId="0" fontId="85" fillId="4" borderId="0"/>
    <xf numFmtId="0" fontId="17" fillId="2" borderId="0"/>
    <xf numFmtId="0" fontId="85" fillId="2" borderId="0"/>
    <xf numFmtId="0" fontId="85" fillId="2" borderId="0"/>
    <xf numFmtId="0" fontId="17" fillId="2" borderId="0"/>
    <xf numFmtId="0" fontId="17" fillId="2" borderId="0"/>
    <xf numFmtId="0" fontId="17" fillId="3" borderId="0"/>
    <xf numFmtId="0" fontId="17" fillId="4" borderId="0"/>
    <xf numFmtId="0" fontId="17" fillId="2" borderId="0"/>
    <xf numFmtId="0" fontId="17" fillId="2" borderId="0"/>
    <xf numFmtId="0" fontId="85" fillId="2" borderId="0"/>
    <xf numFmtId="0" fontId="17" fillId="2" borderId="0"/>
    <xf numFmtId="0" fontId="17" fillId="4" borderId="0"/>
    <xf numFmtId="0" fontId="17" fillId="2" borderId="0"/>
    <xf numFmtId="0" fontId="17" fillId="2" borderId="0"/>
    <xf numFmtId="0" fontId="85" fillId="2" borderId="0"/>
    <xf numFmtId="0" fontId="17" fillId="2" borderId="0"/>
    <xf numFmtId="0" fontId="85" fillId="2" borderId="0"/>
    <xf numFmtId="0" fontId="17" fillId="2" borderId="0"/>
    <xf numFmtId="0" fontId="17" fillId="2" borderId="0"/>
    <xf numFmtId="0" fontId="85" fillId="2" borderId="0"/>
    <xf numFmtId="0" fontId="85" fillId="2" borderId="0"/>
    <xf numFmtId="0" fontId="85" fillId="2" borderId="0"/>
    <xf numFmtId="0" fontId="85" fillId="4" borderId="0"/>
    <xf numFmtId="0" fontId="17" fillId="2" borderId="0"/>
    <xf numFmtId="0" fontId="17" fillId="3" borderId="0"/>
    <xf numFmtId="0" fontId="17" fillId="2" borderId="0"/>
    <xf numFmtId="0" fontId="17" fillId="2" borderId="0"/>
    <xf numFmtId="0" fontId="85" fillId="2" borderId="0"/>
    <xf numFmtId="0" fontId="17" fillId="2" borderId="0"/>
    <xf numFmtId="0" fontId="47" fillId="2" borderId="0"/>
    <xf numFmtId="0" fontId="47" fillId="2" borderId="0"/>
    <xf numFmtId="0" fontId="47" fillId="4" borderId="0"/>
    <xf numFmtId="0" fontId="17" fillId="4" borderId="0"/>
    <xf numFmtId="0" fontId="17" fillId="2" borderId="0"/>
    <xf numFmtId="0" fontId="17" fillId="2" borderId="0"/>
    <xf numFmtId="0" fontId="17" fillId="2" borderId="0"/>
    <xf numFmtId="0" fontId="85" fillId="2" borderId="0"/>
    <xf numFmtId="0" fontId="85" fillId="2" borderId="0"/>
    <xf numFmtId="0" fontId="85" fillId="2" borderId="0"/>
    <xf numFmtId="0" fontId="85" fillId="2" borderId="0"/>
    <xf numFmtId="0" fontId="85" fillId="2" borderId="0"/>
    <xf numFmtId="0" fontId="85" fillId="4" borderId="0"/>
    <xf numFmtId="0" fontId="17" fillId="2" borderId="0"/>
    <xf numFmtId="0" fontId="85" fillId="2" borderId="0"/>
    <xf numFmtId="0" fontId="85" fillId="2" borderId="0"/>
    <xf numFmtId="0" fontId="85" fillId="2" borderId="0"/>
    <xf numFmtId="0" fontId="85" fillId="2" borderId="0"/>
    <xf numFmtId="0" fontId="85" fillId="2" borderId="0"/>
    <xf numFmtId="0" fontId="85" fillId="2" borderId="0"/>
    <xf numFmtId="0" fontId="17" fillId="2" borderId="0"/>
    <xf numFmtId="0" fontId="85" fillId="2" borderId="0"/>
    <xf numFmtId="0" fontId="17" fillId="3" borderId="0"/>
    <xf numFmtId="0" fontId="85" fillId="2" borderId="0"/>
    <xf numFmtId="0" fontId="17" fillId="2" borderId="0"/>
    <xf numFmtId="0" fontId="17" fillId="2" borderId="0"/>
    <xf numFmtId="0" fontId="85" fillId="2" borderId="0"/>
    <xf numFmtId="0" fontId="85" fillId="2" borderId="0"/>
    <xf numFmtId="0" fontId="85" fillId="2" borderId="0"/>
    <xf numFmtId="0" fontId="85" fillId="2" borderId="0"/>
    <xf numFmtId="0" fontId="85" fillId="2" borderId="0"/>
    <xf numFmtId="0" fontId="85" fillId="4" borderId="0"/>
    <xf numFmtId="0" fontId="17" fillId="3" borderId="0"/>
    <xf numFmtId="0" fontId="17" fillId="2" borderId="0"/>
    <xf numFmtId="0" fontId="17" fillId="3" borderId="0"/>
    <xf numFmtId="0" fontId="17" fillId="2" borderId="0"/>
    <xf numFmtId="0" fontId="17" fillId="2" borderId="0"/>
    <xf numFmtId="0" fontId="85" fillId="2" borderId="0"/>
    <xf numFmtId="0" fontId="85" fillId="4" borderId="0"/>
    <xf numFmtId="0" fontId="17" fillId="2" borderId="0"/>
    <xf numFmtId="0" fontId="17" fillId="2" borderId="0"/>
    <xf numFmtId="0" fontId="17" fillId="2" borderId="0"/>
    <xf numFmtId="0" fontId="85" fillId="2" borderId="0"/>
    <xf numFmtId="0" fontId="85" fillId="2" borderId="0"/>
    <xf numFmtId="0" fontId="85" fillId="2" borderId="0"/>
    <xf numFmtId="0" fontId="85" fillId="2" borderId="0"/>
    <xf numFmtId="0" fontId="85" fillId="2" borderId="0"/>
    <xf numFmtId="0" fontId="17" fillId="2" borderId="0"/>
    <xf numFmtId="0" fontId="17" fillId="2" borderId="0"/>
    <xf numFmtId="0" fontId="17" fillId="2" borderId="0"/>
    <xf numFmtId="0" fontId="17" fillId="2" borderId="0"/>
    <xf numFmtId="0" fontId="17" fillId="2" borderId="0"/>
    <xf numFmtId="0" fontId="17" fillId="4" borderId="0"/>
    <xf numFmtId="0" fontId="81" fillId="0" borderId="0" applyFont="0" applyFill="0" applyBorder="0" applyAlignment="0" applyProtection="0"/>
    <xf numFmtId="0" fontId="81" fillId="0" borderId="0" applyFont="0" applyFill="0" applyBorder="0" applyAlignment="0" applyProtection="0"/>
    <xf numFmtId="0" fontId="18" fillId="0" borderId="0">
      <alignment wrapText="1"/>
    </xf>
    <xf numFmtId="0" fontId="85" fillId="0" borderId="0">
      <alignment wrapText="1"/>
    </xf>
    <xf numFmtId="0" fontId="18" fillId="0" borderId="0">
      <alignment wrapText="1"/>
    </xf>
    <xf numFmtId="0" fontId="18" fillId="0" borderId="0">
      <alignment wrapText="1"/>
    </xf>
    <xf numFmtId="0" fontId="18" fillId="0" borderId="0">
      <alignment wrapText="1"/>
    </xf>
    <xf numFmtId="0" fontId="85" fillId="0" borderId="0">
      <alignment wrapText="1"/>
    </xf>
    <xf numFmtId="0" fontId="18" fillId="0" borderId="0">
      <alignment wrapText="1"/>
    </xf>
    <xf numFmtId="0" fontId="85" fillId="0" borderId="0">
      <alignment wrapText="1"/>
    </xf>
    <xf numFmtId="0" fontId="85" fillId="0" borderId="0">
      <alignment wrapText="1"/>
    </xf>
    <xf numFmtId="0" fontId="18" fillId="0" borderId="0">
      <alignment wrapText="1"/>
    </xf>
    <xf numFmtId="0" fontId="18" fillId="0" borderId="0">
      <alignment wrapText="1"/>
    </xf>
    <xf numFmtId="0" fontId="18" fillId="0" borderId="0">
      <alignment wrapText="1"/>
    </xf>
    <xf numFmtId="0" fontId="85" fillId="0" borderId="0">
      <alignment wrapText="1"/>
    </xf>
    <xf numFmtId="0" fontId="18" fillId="0" borderId="0">
      <alignment wrapText="1"/>
    </xf>
    <xf numFmtId="0" fontId="85" fillId="0" borderId="0">
      <alignment wrapText="1"/>
    </xf>
    <xf numFmtId="0" fontId="18" fillId="0" borderId="0">
      <alignment wrapText="1"/>
    </xf>
    <xf numFmtId="0" fontId="85" fillId="0" borderId="0">
      <alignment wrapText="1"/>
    </xf>
    <xf numFmtId="0" fontId="18" fillId="0" borderId="0">
      <alignment wrapText="1"/>
    </xf>
    <xf numFmtId="0" fontId="18" fillId="0" borderId="0">
      <alignment wrapText="1"/>
    </xf>
    <xf numFmtId="0" fontId="85" fillId="0" borderId="0">
      <alignment wrapText="1"/>
    </xf>
    <xf numFmtId="0" fontId="85" fillId="0" borderId="0">
      <alignment wrapText="1"/>
    </xf>
    <xf numFmtId="0" fontId="85" fillId="0" borderId="0">
      <alignment wrapText="1"/>
    </xf>
    <xf numFmtId="0" fontId="18" fillId="0" borderId="0">
      <alignment wrapText="1"/>
    </xf>
    <xf numFmtId="0" fontId="18" fillId="0" borderId="0">
      <alignment wrapText="1"/>
    </xf>
    <xf numFmtId="0" fontId="18" fillId="0" borderId="0">
      <alignment wrapText="1"/>
    </xf>
    <xf numFmtId="0" fontId="85" fillId="0" borderId="0">
      <alignment wrapText="1"/>
    </xf>
    <xf numFmtId="0" fontId="18" fillId="0" borderId="0">
      <alignment wrapText="1"/>
    </xf>
    <xf numFmtId="0" fontId="47" fillId="0" borderId="0">
      <alignment wrapText="1"/>
    </xf>
    <xf numFmtId="0" fontId="18"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18"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18" fillId="0" borderId="0">
      <alignment wrapText="1"/>
    </xf>
    <xf numFmtId="0" fontId="85" fillId="0" borderId="0">
      <alignment wrapText="1"/>
    </xf>
    <xf numFmtId="0" fontId="85" fillId="0" borderId="0">
      <alignment wrapText="1"/>
    </xf>
    <xf numFmtId="0" fontId="18" fillId="0" borderId="0">
      <alignment wrapText="1"/>
    </xf>
    <xf numFmtId="0" fontId="18"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18" fillId="0" borderId="0">
      <alignment wrapText="1"/>
    </xf>
    <xf numFmtId="0" fontId="18" fillId="0" borderId="0">
      <alignment wrapText="1"/>
    </xf>
    <xf numFmtId="0" fontId="18" fillId="0" borderId="0">
      <alignment wrapText="1"/>
    </xf>
    <xf numFmtId="0" fontId="85" fillId="0" borderId="0">
      <alignment wrapText="1"/>
    </xf>
    <xf numFmtId="0" fontId="18" fillId="0" borderId="0">
      <alignment wrapText="1"/>
    </xf>
    <xf numFmtId="0" fontId="18" fillId="0" borderId="0">
      <alignment wrapText="1"/>
    </xf>
    <xf numFmtId="0" fontId="18"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85" fillId="0" borderId="0">
      <alignment wrapText="1"/>
    </xf>
    <xf numFmtId="0" fontId="18" fillId="0" borderId="0">
      <alignment wrapText="1"/>
    </xf>
    <xf numFmtId="0" fontId="18" fillId="0" borderId="0">
      <alignment wrapText="1"/>
    </xf>
    <xf numFmtId="0" fontId="18" fillId="0" borderId="0">
      <alignment wrapText="1"/>
    </xf>
    <xf numFmtId="0" fontId="18" fillId="0" borderId="0">
      <alignment wrapText="1"/>
    </xf>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92" fillId="11" borderId="0" applyNumberFormat="0" applyBorder="0" applyAlignment="0" applyProtection="0"/>
    <xf numFmtId="0" fontId="12" fillId="11" borderId="0" applyNumberFormat="0" applyBorder="0" applyAlignment="0" applyProtection="0"/>
    <xf numFmtId="0" fontId="92" fillId="12" borderId="0" applyNumberFormat="0" applyBorder="0" applyAlignment="0" applyProtection="0"/>
    <xf numFmtId="0" fontId="12" fillId="12" borderId="0" applyNumberFormat="0" applyBorder="0" applyAlignment="0" applyProtection="0"/>
    <xf numFmtId="0" fontId="92" fillId="13" borderId="0" applyNumberFormat="0" applyBorder="0" applyAlignment="0" applyProtection="0"/>
    <xf numFmtId="0" fontId="12" fillId="13" borderId="0" applyNumberFormat="0" applyBorder="0" applyAlignment="0" applyProtection="0"/>
    <xf numFmtId="0" fontId="92" fillId="8" borderId="0" applyNumberFormat="0" applyBorder="0" applyAlignment="0" applyProtection="0"/>
    <xf numFmtId="0" fontId="12" fillId="8" borderId="0" applyNumberFormat="0" applyBorder="0" applyAlignment="0" applyProtection="0"/>
    <xf numFmtId="0" fontId="92" fillId="11" borderId="0" applyNumberFormat="0" applyBorder="0" applyAlignment="0" applyProtection="0"/>
    <xf numFmtId="0" fontId="12" fillId="11" borderId="0" applyNumberFormat="0" applyBorder="0" applyAlignment="0" applyProtection="0"/>
    <xf numFmtId="0" fontId="92" fillId="14" borderId="0" applyNumberFormat="0" applyBorder="0" applyAlignment="0" applyProtection="0"/>
    <xf numFmtId="0" fontId="12" fillId="14" borderId="0" applyNumberFormat="0" applyBorder="0" applyAlignment="0" applyProtection="0"/>
    <xf numFmtId="0" fontId="68" fillId="0" borderId="0"/>
    <xf numFmtId="0" fontId="47" fillId="0" borderId="0"/>
    <xf numFmtId="0" fontId="30" fillId="0" borderId="0"/>
    <xf numFmtId="0" fontId="30" fillId="0" borderId="0"/>
    <xf numFmtId="0" fontId="30" fillId="0" borderId="0"/>
    <xf numFmtId="0" fontId="30" fillId="0" borderId="0"/>
    <xf numFmtId="0" fontId="30" fillId="0" borderId="0"/>
    <xf numFmtId="0" fontId="93" fillId="15" borderId="0" applyNumberFormat="0" applyBorder="0" applyAlignment="0" applyProtection="0"/>
    <xf numFmtId="0" fontId="93" fillId="15" borderId="0" applyNumberFormat="0" applyBorder="0" applyAlignment="0" applyProtection="0"/>
    <xf numFmtId="0" fontId="93" fillId="15" borderId="0" applyNumberFormat="0" applyBorder="0" applyAlignment="0" applyProtection="0"/>
    <xf numFmtId="0" fontId="93" fillId="12" borderId="0" applyNumberFormat="0" applyBorder="0" applyAlignment="0" applyProtection="0"/>
    <xf numFmtId="0" fontId="93" fillId="12" borderId="0" applyNumberFormat="0" applyBorder="0" applyAlignment="0" applyProtection="0"/>
    <xf numFmtId="0" fontId="93" fillId="12"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4" fillId="15" borderId="0" applyNumberFormat="0" applyBorder="0" applyAlignment="0" applyProtection="0"/>
    <xf numFmtId="0" fontId="93" fillId="15" borderId="0" applyNumberFormat="0" applyBorder="0" applyAlignment="0" applyProtection="0"/>
    <xf numFmtId="0" fontId="94" fillId="12" borderId="0" applyNumberFormat="0" applyBorder="0" applyAlignment="0" applyProtection="0"/>
    <xf numFmtId="0" fontId="93" fillId="12" borderId="0" applyNumberFormat="0" applyBorder="0" applyAlignment="0" applyProtection="0"/>
    <xf numFmtId="0" fontId="94" fillId="13" borderId="0" applyNumberFormat="0" applyBorder="0" applyAlignment="0" applyProtection="0"/>
    <xf numFmtId="0" fontId="93" fillId="13" borderId="0" applyNumberFormat="0" applyBorder="0" applyAlignment="0" applyProtection="0"/>
    <xf numFmtId="0" fontId="94" fillId="16" borderId="0" applyNumberFormat="0" applyBorder="0" applyAlignment="0" applyProtection="0"/>
    <xf numFmtId="0" fontId="93" fillId="16" borderId="0" applyNumberFormat="0" applyBorder="0" applyAlignment="0" applyProtection="0"/>
    <xf numFmtId="0" fontId="94" fillId="17" borderId="0" applyNumberFormat="0" applyBorder="0" applyAlignment="0" applyProtection="0"/>
    <xf numFmtId="0" fontId="93" fillId="17" borderId="0" applyNumberFormat="0" applyBorder="0" applyAlignment="0" applyProtection="0"/>
    <xf numFmtId="0" fontId="94" fillId="18" borderId="0" applyNumberFormat="0" applyBorder="0" applyAlignment="0" applyProtection="0"/>
    <xf numFmtId="0" fontId="93" fillId="18" borderId="0" applyNumberFormat="0" applyBorder="0" applyAlignment="0" applyProtection="0"/>
    <xf numFmtId="0" fontId="95" fillId="0" borderId="0"/>
    <xf numFmtId="0" fontId="96" fillId="0" borderId="0"/>
    <xf numFmtId="0" fontId="74" fillId="0" borderId="0" applyFont="0" applyFill="0" applyBorder="0" applyAlignment="0" applyProtection="0"/>
    <xf numFmtId="0" fontId="74" fillId="0" borderId="0" applyFont="0" applyFill="0" applyBorder="0" applyAlignment="0" applyProtection="0"/>
    <xf numFmtId="0" fontId="12" fillId="20" borderId="0" applyNumberFormat="0" applyBorder="0" applyAlignment="0" applyProtection="0"/>
    <xf numFmtId="0" fontId="12" fillId="20" borderId="0" applyNumberFormat="0" applyBorder="0" applyAlignment="0" applyProtection="0"/>
    <xf numFmtId="0" fontId="93" fillId="21"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93" fillId="25"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93" fillId="24" borderId="0" applyNumberFormat="0" applyBorder="0" applyAlignment="0" applyProtection="0"/>
    <xf numFmtId="0" fontId="93" fillId="26" borderId="0" applyNumberFormat="0" applyBorder="0" applyAlignment="0" applyProtection="0"/>
    <xf numFmtId="0" fontId="93" fillId="26" borderId="0" applyNumberFormat="0" applyBorder="0" applyAlignment="0" applyProtection="0"/>
    <xf numFmtId="0" fontId="93" fillId="26"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93" fillId="24"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12" fillId="28" borderId="0" applyNumberFormat="0" applyBorder="0" applyAlignment="0" applyProtection="0"/>
    <xf numFmtId="0" fontId="12" fillId="20" borderId="0" applyNumberFormat="0" applyBorder="0" applyAlignment="0" applyProtection="0"/>
    <xf numFmtId="0" fontId="93" fillId="21"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12" fillId="23" borderId="0" applyNumberFormat="0" applyBorder="0" applyAlignment="0" applyProtection="0"/>
    <xf numFmtId="0" fontId="12" fillId="30" borderId="0" applyNumberFormat="0" applyBorder="0" applyAlignment="0" applyProtection="0"/>
    <xf numFmtId="0" fontId="93" fillId="30"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213" fontId="14" fillId="0" borderId="0" applyFont="0" applyFill="0" applyBorder="0" applyAlignment="0" applyProtection="0"/>
    <xf numFmtId="0" fontId="19" fillId="0" borderId="0" applyFont="0" applyFill="0" applyBorder="0" applyAlignment="0" applyProtection="0"/>
    <xf numFmtId="214" fontId="57" fillId="0" borderId="0" applyFont="0" applyFill="0" applyBorder="0" applyAlignment="0" applyProtection="0"/>
    <xf numFmtId="215" fontId="14" fillId="0" borderId="0" applyFont="0" applyFill="0" applyBorder="0" applyAlignment="0" applyProtection="0"/>
    <xf numFmtId="0" fontId="19" fillId="0" borderId="0" applyFont="0" applyFill="0" applyBorder="0" applyAlignment="0" applyProtection="0"/>
    <xf numFmtId="215" fontId="14" fillId="0" borderId="0" applyFont="0" applyFill="0" applyBorder="0" applyAlignment="0" applyProtection="0"/>
    <xf numFmtId="0" fontId="44" fillId="0" borderId="0">
      <alignment horizontal="center" wrapText="1"/>
      <protection locked="0"/>
    </xf>
    <xf numFmtId="0" fontId="97" fillId="0" borderId="0" applyNumberFormat="0" applyBorder="0" applyAlignment="0">
      <alignment horizontal="center"/>
    </xf>
    <xf numFmtId="216" fontId="98" fillId="0" borderId="0" applyFont="0" applyFill="0" applyBorder="0" applyAlignment="0" applyProtection="0"/>
    <xf numFmtId="0" fontId="19" fillId="0" borderId="0" applyFont="0" applyFill="0" applyBorder="0" applyAlignment="0" applyProtection="0"/>
    <xf numFmtId="216" fontId="98" fillId="0" borderId="0" applyFont="0" applyFill="0" applyBorder="0" applyAlignment="0" applyProtection="0"/>
    <xf numFmtId="217" fontId="98" fillId="0" borderId="0" applyFont="0" applyFill="0" applyBorder="0" applyAlignment="0" applyProtection="0"/>
    <xf numFmtId="0" fontId="19" fillId="0" borderId="0" applyFont="0" applyFill="0" applyBorder="0" applyAlignment="0" applyProtection="0"/>
    <xf numFmtId="217" fontId="98" fillId="0" borderId="0" applyFont="0" applyFill="0" applyBorder="0" applyAlignment="0" applyProtection="0"/>
    <xf numFmtId="186" fontId="21" fillId="0" borderId="0" applyFont="0" applyFill="0" applyBorder="0" applyAlignment="0" applyProtection="0"/>
    <xf numFmtId="0" fontId="99" fillId="6" borderId="0" applyNumberFormat="0" applyBorder="0" applyAlignment="0" applyProtection="0"/>
    <xf numFmtId="0" fontId="99" fillId="6" borderId="0" applyNumberFormat="0" applyBorder="0" applyAlignment="0" applyProtection="0"/>
    <xf numFmtId="0" fontId="99" fillId="6" borderId="0" applyNumberFormat="0" applyBorder="0" applyAlignment="0" applyProtection="0"/>
    <xf numFmtId="0" fontId="100" fillId="0" borderId="0"/>
    <xf numFmtId="0" fontId="101" fillId="0" borderId="0" applyNumberFormat="0" applyFill="0" applyBorder="0" applyAlignment="0" applyProtection="0"/>
    <xf numFmtId="0" fontId="26" fillId="0" borderId="1" applyNumberFormat="0" applyFont="0" applyFill="0" applyAlignment="0" applyProtection="0"/>
    <xf numFmtId="0" fontId="26" fillId="0" borderId="1" applyNumberFormat="0" applyFont="0" applyFill="0" applyAlignment="0" applyProtection="0"/>
    <xf numFmtId="9" fontId="14" fillId="0" borderId="0" applyFont="0" applyFill="0" applyBorder="0" applyAlignment="0" applyProtection="0"/>
    <xf numFmtId="0" fontId="19" fillId="0" borderId="0"/>
    <xf numFmtId="0" fontId="29" fillId="0" borderId="0"/>
    <xf numFmtId="0" fontId="41" fillId="0" borderId="0"/>
    <xf numFmtId="0" fontId="19" fillId="0" borderId="0"/>
    <xf numFmtId="0" fontId="102" fillId="0" borderId="0"/>
    <xf numFmtId="0" fontId="103" fillId="0" borderId="0"/>
    <xf numFmtId="0" fontId="20" fillId="0" borderId="0"/>
    <xf numFmtId="0" fontId="14" fillId="0" borderId="0" applyFill="0" applyBorder="0" applyAlignment="0"/>
    <xf numFmtId="218" fontId="104" fillId="0" borderId="0" applyFill="0" applyBorder="0" applyAlignment="0"/>
    <xf numFmtId="219" fontId="104" fillId="0" borderId="0" applyFill="0" applyBorder="0" applyAlignment="0"/>
    <xf numFmtId="220" fontId="104" fillId="0" borderId="0" applyFill="0" applyBorder="0" applyAlignment="0"/>
    <xf numFmtId="221" fontId="104" fillId="0" borderId="0" applyFill="0" applyBorder="0" applyAlignment="0"/>
    <xf numFmtId="221" fontId="104" fillId="0" borderId="0" applyFill="0" applyBorder="0" applyAlignment="0"/>
    <xf numFmtId="222" fontId="104" fillId="0" borderId="0" applyFill="0" applyBorder="0" applyAlignment="0"/>
    <xf numFmtId="223" fontId="14" fillId="0" borderId="0" applyFill="0" applyBorder="0" applyAlignment="0"/>
    <xf numFmtId="224" fontId="14" fillId="0" borderId="0" applyFill="0" applyBorder="0" applyAlignment="0"/>
    <xf numFmtId="225" fontId="104" fillId="0" borderId="0" applyFill="0" applyBorder="0" applyAlignment="0"/>
    <xf numFmtId="226" fontId="104" fillId="0" borderId="0" applyFill="0" applyBorder="0" applyAlignment="0"/>
    <xf numFmtId="227" fontId="104" fillId="0" borderId="0" applyFill="0" applyBorder="0" applyAlignment="0"/>
    <xf numFmtId="228" fontId="104" fillId="0" borderId="0" applyFill="0" applyBorder="0" applyAlignment="0"/>
    <xf numFmtId="218" fontId="104" fillId="0" borderId="0" applyFill="0" applyBorder="0" applyAlignment="0"/>
    <xf numFmtId="219" fontId="104" fillId="0" borderId="0" applyFill="0" applyBorder="0" applyAlignment="0"/>
    <xf numFmtId="0" fontId="105" fillId="3" borderId="6" applyNumberFormat="0" applyAlignment="0" applyProtection="0"/>
    <xf numFmtId="0" fontId="105" fillId="3" borderId="6" applyNumberFormat="0" applyAlignment="0" applyProtection="0"/>
    <xf numFmtId="0" fontId="105" fillId="3" borderId="6" applyNumberFormat="0" applyAlignment="0" applyProtection="0"/>
    <xf numFmtId="0" fontId="106" fillId="0" borderId="0"/>
    <xf numFmtId="0" fontId="107" fillId="0" borderId="0"/>
    <xf numFmtId="229" fontId="108" fillId="0" borderId="4" applyBorder="0"/>
    <xf numFmtId="229" fontId="109" fillId="0" borderId="5">
      <protection locked="0"/>
    </xf>
    <xf numFmtId="230" fontId="76" fillId="0" borderId="0" applyFont="0" applyFill="0" applyBorder="0" applyAlignment="0" applyProtection="0"/>
    <xf numFmtId="43" fontId="11" fillId="0" borderId="0" applyFont="0" applyFill="0" applyBorder="0" applyAlignment="0" applyProtection="0"/>
    <xf numFmtId="231" fontId="64" fillId="0" borderId="0"/>
    <xf numFmtId="167" fontId="110" fillId="0" borderId="0"/>
    <xf numFmtId="231" fontId="64" fillId="0" borderId="0"/>
    <xf numFmtId="167" fontId="110" fillId="0" borderId="0"/>
    <xf numFmtId="231" fontId="64" fillId="0" borderId="0"/>
    <xf numFmtId="167" fontId="110" fillId="0" borderId="0"/>
    <xf numFmtId="231" fontId="64" fillId="0" borderId="0"/>
    <xf numFmtId="167" fontId="110" fillId="0" borderId="0"/>
    <xf numFmtId="231" fontId="64" fillId="0" borderId="0"/>
    <xf numFmtId="167" fontId="110" fillId="0" borderId="0"/>
    <xf numFmtId="231" fontId="64" fillId="0" borderId="0"/>
    <xf numFmtId="167" fontId="110" fillId="0" borderId="0"/>
    <xf numFmtId="231" fontId="64" fillId="0" borderId="0"/>
    <xf numFmtId="167" fontId="110" fillId="0" borderId="0"/>
    <xf numFmtId="231" fontId="64" fillId="0" borderId="0"/>
    <xf numFmtId="167" fontId="110" fillId="0" borderId="0"/>
    <xf numFmtId="0" fontId="57" fillId="0" borderId="1"/>
    <xf numFmtId="41" fontId="23" fillId="0" borderId="0" applyFont="0" applyFill="0" applyBorder="0" applyAlignment="0" applyProtection="0"/>
    <xf numFmtId="41" fontId="30" fillId="0" borderId="0" applyFont="0" applyFill="0" applyBorder="0" applyAlignment="0" applyProtection="0"/>
    <xf numFmtId="41" fontId="14" fillId="0" borderId="0" applyFont="0" applyFill="0" applyBorder="0" applyAlignment="0" applyProtection="0"/>
    <xf numFmtId="232" fontId="42" fillId="0" borderId="0" applyFont="0" applyFill="0" applyBorder="0" applyAlignment="0" applyProtection="0"/>
    <xf numFmtId="41" fontId="41" fillId="0" borderId="0" applyFont="0" applyFill="0" applyBorder="0" applyAlignment="0" applyProtection="0"/>
    <xf numFmtId="232" fontId="42" fillId="0" borderId="0" applyFont="0" applyFill="0" applyBorder="0" applyAlignment="0" applyProtection="0"/>
    <xf numFmtId="41" fontId="41" fillId="0" borderId="0" applyFont="0" applyFill="0" applyBorder="0" applyAlignment="0" applyProtection="0"/>
    <xf numFmtId="225" fontId="104" fillId="0" borderId="0" applyFont="0" applyFill="0" applyBorder="0" applyAlignment="0" applyProtection="0"/>
    <xf numFmtId="226" fontId="104" fillId="0" borderId="0" applyFont="0" applyFill="0" applyBorder="0" applyAlignment="0" applyProtection="0"/>
    <xf numFmtId="43" fontId="47" fillId="0" borderId="0" applyFont="0" applyFill="0" applyBorder="0" applyAlignment="0" applyProtection="0"/>
    <xf numFmtId="43" fontId="1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181" fontId="13" fillId="0" borderId="0" applyFont="0" applyFill="0" applyBorder="0" applyAlignment="0" applyProtection="0"/>
    <xf numFmtId="217" fontId="12" fillId="0" borderId="0" applyFont="0" applyFill="0" applyBorder="0" applyAlignment="0" applyProtection="0"/>
    <xf numFmtId="43" fontId="14" fillId="0" borderId="0" applyFont="0" applyFill="0" applyBorder="0" applyAlignment="0" applyProtection="0"/>
    <xf numFmtId="181"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62" fillId="0" borderId="0" applyFont="0" applyFill="0" applyBorder="0" applyAlignment="0" applyProtection="0"/>
    <xf numFmtId="43" fontId="12" fillId="0" borderId="0" applyFont="0" applyFill="0" applyBorder="0" applyAlignment="0" applyProtection="0"/>
    <xf numFmtId="181" fontId="4" fillId="0" borderId="0" applyFont="0" applyFill="0" applyBorder="0" applyAlignment="0" applyProtection="0"/>
    <xf numFmtId="43" fontId="13" fillId="0" borderId="0" applyFont="0" applyFill="0" applyBorder="0" applyAlignment="0" applyProtection="0"/>
    <xf numFmtId="181" fontId="13" fillId="0" borderId="0" applyFont="0" applyFill="0" applyBorder="0" applyAlignment="0" applyProtection="0"/>
    <xf numFmtId="43" fontId="14" fillId="0" borderId="0" applyFont="0" applyFill="0" applyBorder="0" applyAlignment="0" applyProtection="0"/>
    <xf numFmtId="43" fontId="42" fillId="0" borderId="0" applyFont="0" applyFill="0" applyBorder="0" applyAlignment="0" applyProtection="0"/>
    <xf numFmtId="43" fontId="13" fillId="0" borderId="0" applyFont="0" applyFill="0" applyBorder="0" applyAlignment="0" applyProtection="0"/>
    <xf numFmtId="43" fontId="42" fillId="0" borderId="0" applyFont="0" applyFill="0" applyBorder="0" applyAlignment="0" applyProtection="0"/>
    <xf numFmtId="197" fontId="14"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43" fontId="42"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233" fontId="14" fillId="0" borderId="0" applyFont="0" applyFill="0" applyBorder="0" applyAlignment="0" applyProtection="0"/>
    <xf numFmtId="43" fontId="13" fillId="0" borderId="0" applyFont="0" applyFill="0" applyBorder="0" applyAlignment="0" applyProtection="0"/>
    <xf numFmtId="43" fontId="41" fillId="0" borderId="0" applyFont="0" applyFill="0" applyBorder="0" applyAlignment="0" applyProtection="0"/>
    <xf numFmtId="43" fontId="111"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234" fontId="4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4" fillId="0" borderId="0" applyFont="0" applyFill="0" applyBorder="0" applyAlignment="0" applyProtection="0"/>
    <xf numFmtId="234" fontId="42" fillId="0" borderId="0" applyFont="0" applyFill="0" applyBorder="0" applyAlignment="0" applyProtection="0"/>
    <xf numFmtId="43" fontId="41" fillId="0" borderId="0" applyFont="0" applyFill="0" applyBorder="0" applyAlignment="0" applyProtection="0"/>
    <xf numFmtId="43" fontId="10" fillId="0" borderId="0" applyFont="0" applyFill="0" applyBorder="0" applyAlignment="0" applyProtection="0"/>
    <xf numFmtId="234" fontId="42" fillId="0" borderId="0" applyFont="0" applyFill="0" applyBorder="0" applyAlignment="0" applyProtection="0"/>
    <xf numFmtId="43" fontId="41" fillId="0" borderId="0" applyFont="0" applyFill="0" applyBorder="0" applyAlignment="0" applyProtection="0"/>
    <xf numFmtId="43" fontId="10" fillId="0" borderId="0" applyFont="0" applyFill="0" applyBorder="0" applyAlignment="0" applyProtection="0"/>
    <xf numFmtId="43" fontId="41" fillId="0" borderId="0" applyFont="0" applyFill="0" applyBorder="0" applyAlignment="0" applyProtection="0"/>
    <xf numFmtId="43" fontId="47" fillId="0" borderId="0" applyFont="0" applyFill="0" applyBorder="0" applyAlignment="0" applyProtection="0"/>
    <xf numFmtId="43" fontId="41" fillId="0" borderId="0" applyFont="0" applyFill="0" applyBorder="0" applyAlignment="0" applyProtection="0"/>
    <xf numFmtId="235" fontId="41" fillId="0" borderId="0"/>
    <xf numFmtId="236" fontId="81" fillId="0" borderId="0"/>
    <xf numFmtId="3" fontId="14" fillId="0" borderId="0" applyFont="0" applyFill="0" applyBorder="0" applyAlignment="0" applyProtection="0"/>
    <xf numFmtId="3" fontId="14" fillId="0" borderId="0" applyFont="0" applyFill="0" applyBorder="0" applyAlignment="0" applyProtection="0"/>
    <xf numFmtId="0" fontId="112" fillId="0" borderId="0">
      <alignment horizontal="center"/>
    </xf>
    <xf numFmtId="0" fontId="113" fillId="0" borderId="0" applyNumberFormat="0" applyAlignment="0">
      <alignment horizontal="left"/>
    </xf>
    <xf numFmtId="0" fontId="114" fillId="0" borderId="0" applyNumberFormat="0" applyAlignment="0"/>
    <xf numFmtId="196" fontId="96" fillId="0" borderId="0" applyFont="0" applyFill="0" applyBorder="0" applyAlignment="0" applyProtection="0"/>
    <xf numFmtId="237" fontId="29" fillId="0" borderId="0" applyFont="0" applyFill="0" applyBorder="0" applyAlignment="0" applyProtection="0"/>
    <xf numFmtId="238" fontId="70" fillId="0" borderId="0" applyFont="0" applyFill="0" applyBorder="0" applyAlignment="0" applyProtection="0"/>
    <xf numFmtId="181" fontId="35" fillId="0" borderId="0" applyFont="0" applyFill="0" applyBorder="0" applyAlignment="0" applyProtection="0"/>
    <xf numFmtId="0" fontId="115" fillId="0" borderId="7" applyNumberFormat="0" applyFont="0" applyAlignment="0">
      <alignment horizontal="center" vertical="center"/>
    </xf>
    <xf numFmtId="239" fontId="116" fillId="0" borderId="0">
      <protection locked="0"/>
    </xf>
    <xf numFmtId="240" fontId="116" fillId="0" borderId="0">
      <protection locked="0"/>
    </xf>
    <xf numFmtId="241" fontId="117" fillId="0" borderId="8">
      <protection locked="0"/>
    </xf>
    <xf numFmtId="242" fontId="116" fillId="0" borderId="0">
      <protection locked="0"/>
    </xf>
    <xf numFmtId="243" fontId="116" fillId="0" borderId="0">
      <protection locked="0"/>
    </xf>
    <xf numFmtId="242" fontId="116" fillId="0" borderId="0" applyNumberFormat="0">
      <protection locked="0"/>
    </xf>
    <xf numFmtId="242" fontId="116" fillId="0" borderId="0">
      <protection locked="0"/>
    </xf>
    <xf numFmtId="229" fontId="118" fillId="0" borderId="2"/>
    <xf numFmtId="244" fontId="118" fillId="0" borderId="2"/>
    <xf numFmtId="179" fontId="119" fillId="0" borderId="0" applyFont="0" applyFill="0" applyBorder="0" applyAlignment="0" applyProtection="0"/>
    <xf numFmtId="218" fontId="104" fillId="0" borderId="0" applyFont="0" applyFill="0" applyBorder="0" applyAlignment="0" applyProtection="0"/>
    <xf numFmtId="219" fontId="104" fillId="0" borderId="0" applyFont="0" applyFill="0" applyBorder="0" applyAlignment="0" applyProtection="0"/>
    <xf numFmtId="245" fontId="14" fillId="0" borderId="0" applyFont="0" applyFill="0" applyBorder="0" applyAlignment="0" applyProtection="0"/>
    <xf numFmtId="245" fontId="14" fillId="0" borderId="0" applyFont="0" applyFill="0" applyBorder="0" applyAlignment="0" applyProtection="0"/>
    <xf numFmtId="225" fontId="13" fillId="0" borderId="0" applyFont="0" applyFill="0" applyBorder="0" applyAlignment="0" applyProtection="0"/>
    <xf numFmtId="225" fontId="13" fillId="0" borderId="0" applyFont="0" applyFill="0" applyBorder="0" applyAlignment="0" applyProtection="0"/>
    <xf numFmtId="225" fontId="13" fillId="0" borderId="0" applyFont="0" applyFill="0" applyBorder="0" applyAlignment="0" applyProtection="0"/>
    <xf numFmtId="225" fontId="13" fillId="0" borderId="0" applyFont="0" applyFill="0" applyBorder="0" applyAlignment="0" applyProtection="0"/>
    <xf numFmtId="225" fontId="13" fillId="0" borderId="0" applyFont="0" applyFill="0" applyBorder="0" applyAlignment="0" applyProtection="0"/>
    <xf numFmtId="172" fontId="14" fillId="0" borderId="0" applyFont="0" applyFill="0" applyBorder="0" applyAlignment="0" applyProtection="0"/>
    <xf numFmtId="246" fontId="21" fillId="0" borderId="0" applyFont="0" applyFill="0" applyBorder="0" applyAlignment="0" applyProtection="0"/>
    <xf numFmtId="246" fontId="21" fillId="0" borderId="0" applyFont="0" applyFill="0" applyBorder="0" applyAlignment="0" applyProtection="0"/>
    <xf numFmtId="247" fontId="14" fillId="0" borderId="0"/>
    <xf numFmtId="248" fontId="81" fillId="0" borderId="0"/>
    <xf numFmtId="249" fontId="120" fillId="0" borderId="5"/>
    <xf numFmtId="0" fontId="121" fillId="31" borderId="9" applyNumberFormat="0" applyAlignment="0" applyProtection="0"/>
    <xf numFmtId="0" fontId="121" fillId="31" borderId="9" applyNumberFormat="0" applyAlignment="0" applyProtection="0"/>
    <xf numFmtId="0" fontId="121" fillId="31" borderId="9" applyNumberFormat="0" applyAlignment="0" applyProtection="0"/>
    <xf numFmtId="167" fontId="64" fillId="0" borderId="0" applyFont="0" applyFill="0" applyBorder="0" applyAlignment="0" applyProtection="0"/>
    <xf numFmtId="4" fontId="122" fillId="0" borderId="0" applyAlignment="0"/>
    <xf numFmtId="4" fontId="21" fillId="0" borderId="0" applyAlignment="0"/>
    <xf numFmtId="1" fontId="123" fillId="0" borderId="10" applyBorder="0"/>
    <xf numFmtId="229" fontId="67" fillId="0" borderId="2">
      <alignment horizontal="center"/>
      <protection hidden="1"/>
    </xf>
    <xf numFmtId="250" fontId="124" fillId="0" borderId="2">
      <alignment horizontal="center"/>
      <protection hidden="1"/>
    </xf>
    <xf numFmtId="222" fontId="47" fillId="0" borderId="11"/>
    <xf numFmtId="2" fontId="67" fillId="0" borderId="2">
      <alignment horizontal="center"/>
      <protection hidden="1"/>
    </xf>
    <xf numFmtId="0" fontId="14" fillId="0" borderId="0" applyFont="0" applyFill="0" applyBorder="0" applyAlignment="0" applyProtection="0"/>
    <xf numFmtId="0" fontId="14" fillId="0" borderId="0" applyFont="0" applyFill="0" applyBorder="0" applyAlignment="0" applyProtection="0"/>
    <xf numFmtId="14" fontId="77" fillId="0" borderId="0" applyFill="0" applyBorder="0" applyAlignment="0"/>
    <xf numFmtId="14" fontId="77" fillId="0" borderId="0" applyFill="0" applyBorder="0" applyAlignment="0"/>
    <xf numFmtId="0" fontId="125" fillId="0" borderId="0"/>
    <xf numFmtId="251" fontId="14" fillId="0" borderId="12">
      <alignment vertical="center"/>
    </xf>
    <xf numFmtId="0" fontId="14" fillId="0" borderId="0" applyFont="0" applyFill="0" applyBorder="0" applyAlignment="0" applyProtection="0"/>
    <xf numFmtId="0" fontId="14" fillId="0" borderId="0" applyFont="0" applyFill="0" applyBorder="0" applyAlignment="0" applyProtection="0"/>
    <xf numFmtId="252" fontId="47" fillId="0" borderId="0"/>
    <xf numFmtId="253" fontId="30" fillId="0" borderId="1"/>
    <xf numFmtId="254" fontId="70" fillId="0" borderId="0" applyFont="0" applyFill="0" applyBorder="0" applyAlignment="0" applyProtection="0"/>
    <xf numFmtId="169" fontId="14" fillId="0" borderId="0" applyFont="0" applyFill="0" applyBorder="0" applyAlignment="0" applyProtection="0"/>
    <xf numFmtId="255" fontId="14" fillId="0" borderId="0"/>
    <xf numFmtId="168" fontId="81" fillId="0" borderId="0"/>
    <xf numFmtId="256" fontId="30" fillId="0" borderId="0"/>
    <xf numFmtId="0" fontId="96" fillId="0" borderId="0">
      <alignment vertical="top" wrapText="1"/>
    </xf>
    <xf numFmtId="180" fontId="126" fillId="0" borderId="0" applyFont="0" applyFill="0" applyBorder="0" applyAlignment="0" applyProtection="0"/>
    <xf numFmtId="181" fontId="126" fillId="0" borderId="0" applyFont="0" applyFill="0" applyBorder="0" applyAlignment="0" applyProtection="0"/>
    <xf numFmtId="180" fontId="126" fillId="0" borderId="0" applyFont="0" applyFill="0" applyBorder="0" applyAlignment="0" applyProtection="0"/>
    <xf numFmtId="41" fontId="126" fillId="0" borderId="0" applyFont="0" applyFill="0" applyBorder="0" applyAlignment="0" applyProtection="0"/>
    <xf numFmtId="257" fontId="14" fillId="0" borderId="0" applyFont="0" applyFill="0" applyBorder="0" applyAlignment="0" applyProtection="0"/>
    <xf numFmtId="257" fontId="14" fillId="0" borderId="0" applyFont="0" applyFill="0" applyBorder="0" applyAlignment="0" applyProtection="0"/>
    <xf numFmtId="257" fontId="14" fillId="0" borderId="0" applyFont="0" applyFill="0" applyBorder="0" applyAlignment="0" applyProtection="0"/>
    <xf numFmtId="257" fontId="14" fillId="0" borderId="0" applyFont="0" applyFill="0" applyBorder="0" applyAlignment="0" applyProtection="0"/>
    <xf numFmtId="180" fontId="126" fillId="0" borderId="0" applyFont="0" applyFill="0" applyBorder="0" applyAlignment="0" applyProtection="0"/>
    <xf numFmtId="180" fontId="126" fillId="0" borderId="0" applyFont="0" applyFill="0" applyBorder="0" applyAlignment="0" applyProtection="0"/>
    <xf numFmtId="257" fontId="14" fillId="0" borderId="0" applyFont="0" applyFill="0" applyBorder="0" applyAlignment="0" applyProtection="0"/>
    <xf numFmtId="257" fontId="14" fillId="0" borderId="0" applyFont="0" applyFill="0" applyBorder="0" applyAlignment="0" applyProtection="0"/>
    <xf numFmtId="258" fontId="47" fillId="0" borderId="0" applyFont="0" applyFill="0" applyBorder="0" applyAlignment="0" applyProtection="0"/>
    <xf numFmtId="258" fontId="47" fillId="0" borderId="0" applyFont="0" applyFill="0" applyBorder="0" applyAlignment="0" applyProtection="0"/>
    <xf numFmtId="259" fontId="47" fillId="0" borderId="0" applyFont="0" applyFill="0" applyBorder="0" applyAlignment="0" applyProtection="0"/>
    <xf numFmtId="259" fontId="47" fillId="0" borderId="0" applyFont="0" applyFill="0" applyBorder="0" applyAlignment="0" applyProtection="0"/>
    <xf numFmtId="260" fontId="30" fillId="0" borderId="0" applyFill="0" applyBorder="0" applyAlignment="0" applyProtection="0"/>
    <xf numFmtId="260" fontId="30" fillId="0" borderId="0" applyFill="0" applyBorder="0" applyAlignment="0" applyProtection="0"/>
    <xf numFmtId="180" fontId="126" fillId="0" borderId="0" applyFont="0" applyFill="0" applyBorder="0" applyAlignment="0" applyProtection="0"/>
    <xf numFmtId="180"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261" fontId="30" fillId="0" borderId="0" applyFill="0" applyBorder="0" applyAlignment="0" applyProtection="0"/>
    <xf numFmtId="261" fontId="30" fillId="0" borderId="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260" fontId="30" fillId="0" borderId="0" applyFill="0" applyBorder="0" applyAlignment="0" applyProtection="0"/>
    <xf numFmtId="261" fontId="30" fillId="0" borderId="0" applyFill="0" applyBorder="0" applyAlignment="0" applyProtection="0"/>
    <xf numFmtId="180"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180" fontId="126" fillId="0" borderId="0" applyFont="0" applyFill="0" applyBorder="0" applyAlignment="0" applyProtection="0"/>
    <xf numFmtId="41" fontId="126" fillId="0" borderId="0" applyFont="0" applyFill="0" applyBorder="0" applyAlignment="0" applyProtection="0"/>
    <xf numFmtId="180" fontId="126" fillId="0" borderId="0" applyFont="0" applyFill="0" applyBorder="0" applyAlignment="0" applyProtection="0"/>
    <xf numFmtId="260" fontId="30" fillId="0" borderId="0" applyFill="0" applyBorder="0" applyAlignment="0" applyProtection="0"/>
    <xf numFmtId="260" fontId="30" fillId="0" borderId="0" applyFill="0" applyBorder="0" applyAlignment="0" applyProtection="0"/>
    <xf numFmtId="180" fontId="126" fillId="0" borderId="0" applyFont="0" applyFill="0" applyBorder="0" applyAlignment="0" applyProtection="0"/>
    <xf numFmtId="180"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261" fontId="30" fillId="0" borderId="0" applyFill="0" applyBorder="0" applyAlignment="0" applyProtection="0"/>
    <xf numFmtId="261" fontId="30" fillId="0" borderId="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262" fontId="30" fillId="0" borderId="0" applyFill="0" applyBorder="0" applyAlignment="0" applyProtection="0"/>
    <xf numFmtId="262" fontId="30" fillId="0" borderId="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41" fontId="126" fillId="0" borderId="0" applyFont="0" applyFill="0" applyBorder="0" applyAlignment="0" applyProtection="0"/>
    <xf numFmtId="181" fontId="126" fillId="0" borderId="0" applyFont="0" applyFill="0" applyBorder="0" applyAlignment="0" applyProtection="0"/>
    <xf numFmtId="43" fontId="126" fillId="0" borderId="0" applyFont="0" applyFill="0" applyBorder="0" applyAlignment="0" applyProtection="0"/>
    <xf numFmtId="263" fontId="14" fillId="0" borderId="0" applyFont="0" applyFill="0" applyBorder="0" applyAlignment="0" applyProtection="0"/>
    <xf numFmtId="263" fontId="14" fillId="0" borderId="0" applyFont="0" applyFill="0" applyBorder="0" applyAlignment="0" applyProtection="0"/>
    <xf numFmtId="263" fontId="14" fillId="0" borderId="0" applyFont="0" applyFill="0" applyBorder="0" applyAlignment="0" applyProtection="0"/>
    <xf numFmtId="263" fontId="14" fillId="0" borderId="0" applyFont="0" applyFill="0" applyBorder="0" applyAlignment="0" applyProtection="0"/>
    <xf numFmtId="181" fontId="126" fillId="0" borderId="0" applyFont="0" applyFill="0" applyBorder="0" applyAlignment="0" applyProtection="0"/>
    <xf numFmtId="181" fontId="126" fillId="0" borderId="0" applyFont="0" applyFill="0" applyBorder="0" applyAlignment="0" applyProtection="0"/>
    <xf numFmtId="263" fontId="14" fillId="0" borderId="0" applyFont="0" applyFill="0" applyBorder="0" applyAlignment="0" applyProtection="0"/>
    <xf numFmtId="263" fontId="14" fillId="0" borderId="0" applyFont="0" applyFill="0" applyBorder="0" applyAlignment="0" applyProtection="0"/>
    <xf numFmtId="264" fontId="47" fillId="0" borderId="0" applyFont="0" applyFill="0" applyBorder="0" applyAlignment="0" applyProtection="0"/>
    <xf numFmtId="264" fontId="47" fillId="0" borderId="0" applyFont="0" applyFill="0" applyBorder="0" applyAlignment="0" applyProtection="0"/>
    <xf numFmtId="265" fontId="47" fillId="0" borderId="0" applyFont="0" applyFill="0" applyBorder="0" applyAlignment="0" applyProtection="0"/>
    <xf numFmtId="265" fontId="47" fillId="0" borderId="0" applyFont="0" applyFill="0" applyBorder="0" applyAlignment="0" applyProtection="0"/>
    <xf numFmtId="266" fontId="30" fillId="0" borderId="0" applyFill="0" applyBorder="0" applyAlignment="0" applyProtection="0"/>
    <xf numFmtId="266" fontId="30" fillId="0" borderId="0" applyFill="0" applyBorder="0" applyAlignment="0" applyProtection="0"/>
    <xf numFmtId="181" fontId="126" fillId="0" borderId="0" applyFont="0" applyFill="0" applyBorder="0" applyAlignment="0" applyProtection="0"/>
    <xf numFmtId="181"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267" fontId="30" fillId="0" borderId="0" applyFill="0" applyBorder="0" applyAlignment="0" applyProtection="0"/>
    <xf numFmtId="267" fontId="30" fillId="0" borderId="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266" fontId="30" fillId="0" borderId="0" applyFill="0" applyBorder="0" applyAlignment="0" applyProtection="0"/>
    <xf numFmtId="267" fontId="30" fillId="0" borderId="0" applyFill="0" applyBorder="0" applyAlignment="0" applyProtection="0"/>
    <xf numFmtId="181"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181" fontId="126" fillId="0" borderId="0" applyFont="0" applyFill="0" applyBorder="0" applyAlignment="0" applyProtection="0"/>
    <xf numFmtId="43" fontId="126" fillId="0" borderId="0" applyFont="0" applyFill="0" applyBorder="0" applyAlignment="0" applyProtection="0"/>
    <xf numFmtId="181" fontId="126" fillId="0" borderId="0" applyFont="0" applyFill="0" applyBorder="0" applyAlignment="0" applyProtection="0"/>
    <xf numFmtId="266" fontId="30" fillId="0" borderId="0" applyFill="0" applyBorder="0" applyAlignment="0" applyProtection="0"/>
    <xf numFmtId="266" fontId="30" fillId="0" borderId="0" applyFill="0" applyBorder="0" applyAlignment="0" applyProtection="0"/>
    <xf numFmtId="181" fontId="126" fillId="0" borderId="0" applyFont="0" applyFill="0" applyBorder="0" applyAlignment="0" applyProtection="0"/>
    <xf numFmtId="181"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267" fontId="30" fillId="0" borderId="0" applyFill="0" applyBorder="0" applyAlignment="0" applyProtection="0"/>
    <xf numFmtId="267" fontId="30" fillId="0" borderId="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268" fontId="30" fillId="0" borderId="0" applyFill="0" applyBorder="0" applyAlignment="0" applyProtection="0"/>
    <xf numFmtId="268" fontId="30" fillId="0" borderId="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0" fontId="127" fillId="3" borderId="13" applyNumberFormat="0" applyAlignment="0" applyProtection="0"/>
    <xf numFmtId="0" fontId="128" fillId="3" borderId="13" applyNumberFormat="0" applyAlignment="0" applyProtection="0"/>
    <xf numFmtId="0" fontId="129" fillId="10" borderId="6" applyNumberFormat="0" applyAlignment="0" applyProtection="0"/>
    <xf numFmtId="0" fontId="130" fillId="10" borderId="6" applyNumberFormat="0" applyAlignment="0" applyProtection="0"/>
    <xf numFmtId="0" fontId="59" fillId="0" borderId="14" applyNumberFormat="0" applyFill="0" applyAlignment="0" applyProtection="0"/>
    <xf numFmtId="0" fontId="131" fillId="0" borderId="14" applyNumberFormat="0" applyFill="0" applyAlignment="0" applyProtection="0"/>
    <xf numFmtId="0" fontId="60" fillId="0" borderId="15" applyNumberFormat="0" applyFill="0" applyAlignment="0" applyProtection="0"/>
    <xf numFmtId="0" fontId="132" fillId="0" borderId="15" applyNumberFormat="0" applyFill="0" applyAlignment="0" applyProtection="0"/>
    <xf numFmtId="0" fontId="61" fillId="0" borderId="16" applyNumberFormat="0" applyFill="0" applyAlignment="0" applyProtection="0"/>
    <xf numFmtId="0" fontId="133" fillId="0" borderId="16" applyNumberFormat="0" applyFill="0" applyAlignment="0" applyProtection="0"/>
    <xf numFmtId="0" fontId="61" fillId="0" borderId="0" applyNumberFormat="0" applyFill="0" applyBorder="0" applyAlignment="0" applyProtection="0"/>
    <xf numFmtId="0" fontId="133" fillId="0" borderId="0" applyNumberFormat="0" applyFill="0" applyBorder="0" applyAlignment="0" applyProtection="0"/>
    <xf numFmtId="3" fontId="47" fillId="0" borderId="0" applyFont="0" applyBorder="0" applyAlignment="0"/>
    <xf numFmtId="3" fontId="30" fillId="0" borderId="0" applyBorder="0" applyAlignment="0"/>
    <xf numFmtId="3" fontId="47" fillId="0" borderId="0" applyFont="0" applyBorder="0" applyAlignment="0"/>
    <xf numFmtId="0" fontId="134" fillId="32" borderId="0" applyNumberFormat="0" applyBorder="0" applyAlignment="0" applyProtection="0"/>
    <xf numFmtId="0" fontId="134" fillId="33" borderId="0" applyNumberFormat="0" applyBorder="0" applyAlignment="0" applyProtection="0"/>
    <xf numFmtId="0" fontId="134" fillId="34" borderId="0" applyNumberFormat="0" applyBorder="0" applyAlignment="0" applyProtection="0"/>
    <xf numFmtId="225" fontId="104" fillId="0" borderId="0" applyFill="0" applyBorder="0" applyAlignment="0"/>
    <xf numFmtId="226" fontId="104" fillId="0" borderId="0" applyFill="0" applyBorder="0" applyAlignment="0"/>
    <xf numFmtId="218" fontId="104" fillId="0" borderId="0" applyFill="0" applyBorder="0" applyAlignment="0"/>
    <xf numFmtId="219" fontId="104" fillId="0" borderId="0" applyFill="0" applyBorder="0" applyAlignment="0"/>
    <xf numFmtId="225" fontId="104" fillId="0" borderId="0" applyFill="0" applyBorder="0" applyAlignment="0"/>
    <xf numFmtId="226" fontId="104" fillId="0" borderId="0" applyFill="0" applyBorder="0" applyAlignment="0"/>
    <xf numFmtId="227" fontId="104" fillId="0" borderId="0" applyFill="0" applyBorder="0" applyAlignment="0"/>
    <xf numFmtId="228" fontId="104" fillId="0" borderId="0" applyFill="0" applyBorder="0" applyAlignment="0"/>
    <xf numFmtId="218" fontId="104" fillId="0" borderId="0" applyFill="0" applyBorder="0" applyAlignment="0"/>
    <xf numFmtId="219" fontId="104" fillId="0" borderId="0" applyFill="0" applyBorder="0" applyAlignment="0"/>
    <xf numFmtId="0" fontId="135" fillId="0" borderId="0" applyNumberFormat="0" applyAlignment="0">
      <alignment horizontal="left"/>
    </xf>
    <xf numFmtId="0" fontId="136" fillId="0" borderId="0"/>
    <xf numFmtId="269" fontId="10" fillId="0" borderId="0" applyFont="0" applyFill="0" applyBorder="0" applyAlignment="0" applyProtection="0"/>
    <xf numFmtId="0" fontId="137" fillId="0" borderId="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3" fontId="47" fillId="0" borderId="0" applyFont="0" applyBorder="0" applyAlignment="0"/>
    <xf numFmtId="3" fontId="30" fillId="0" borderId="0" applyBorder="0" applyAlignment="0"/>
    <xf numFmtId="3" fontId="47" fillId="0" borderId="0" applyFont="0" applyBorder="0" applyAlignment="0"/>
    <xf numFmtId="2" fontId="14" fillId="0" borderId="0" applyFont="0" applyFill="0" applyBorder="0" applyAlignment="0" applyProtection="0"/>
    <xf numFmtId="2" fontId="14" fillId="0" borderId="0" applyFont="0" applyFill="0" applyBorder="0" applyAlignment="0" applyProtection="0"/>
    <xf numFmtId="0" fontId="139" fillId="0" borderId="0" applyNumberFormat="0" applyFill="0" applyBorder="0" applyProtection="0"/>
    <xf numFmtId="0" fontId="140" fillId="0" borderId="0" applyNumberFormat="0" applyFill="0" applyBorder="0" applyProtection="0">
      <alignment vertical="center"/>
    </xf>
    <xf numFmtId="0" fontId="141" fillId="0" borderId="0" applyNumberFormat="0" applyFill="0" applyBorder="0" applyProtection="0">
      <alignment vertical="center"/>
    </xf>
    <xf numFmtId="0" fontId="142" fillId="0" borderId="0" applyNumberFormat="0" applyFill="0" applyBorder="0" applyAlignment="0" applyProtection="0"/>
    <xf numFmtId="270" fontId="143" fillId="0" borderId="17" applyNumberFormat="0" applyFill="0" applyBorder="0" applyAlignment="0" applyProtection="0"/>
    <xf numFmtId="0" fontId="144" fillId="0" borderId="0" applyNumberFormat="0" applyFill="0" applyBorder="0" applyAlignment="0" applyProtection="0"/>
    <xf numFmtId="271" fontId="145" fillId="0" borderId="18" applyFont="0"/>
    <xf numFmtId="0" fontId="14" fillId="35" borderId="19" applyNumberFormat="0" applyFont="0" applyAlignment="0" applyProtection="0"/>
    <xf numFmtId="0" fontId="146" fillId="7" borderId="0" applyNumberFormat="0" applyBorder="0" applyAlignment="0" applyProtection="0"/>
    <xf numFmtId="0" fontId="146" fillId="7" borderId="0" applyNumberFormat="0" applyBorder="0" applyAlignment="0" applyProtection="0"/>
    <xf numFmtId="0" fontId="146" fillId="7" borderId="0" applyNumberFormat="0" applyBorder="0" applyAlignment="0" applyProtection="0"/>
    <xf numFmtId="38" fontId="147" fillId="36" borderId="0" applyNumberFormat="0" applyBorder="0" applyAlignment="0" applyProtection="0"/>
    <xf numFmtId="38" fontId="148" fillId="36" borderId="0" applyNumberFormat="0" applyBorder="0" applyAlignment="0" applyProtection="0"/>
    <xf numFmtId="272" fontId="46" fillId="2" borderId="0" applyBorder="0" applyProtection="0"/>
    <xf numFmtId="0" fontId="149" fillId="0" borderId="0">
      <alignment vertical="top" wrapText="1"/>
    </xf>
    <xf numFmtId="0" fontId="150" fillId="0" borderId="20" applyNumberFormat="0" applyFill="0" applyBorder="0" applyAlignment="0" applyProtection="0">
      <alignment horizontal="center" vertical="center"/>
    </xf>
    <xf numFmtId="273" fontId="47" fillId="37" borderId="20" applyBorder="0">
      <alignment horizontal="center"/>
    </xf>
    <xf numFmtId="273" fontId="47" fillId="37" borderId="20" applyBorder="0">
      <alignment horizontal="center"/>
    </xf>
    <xf numFmtId="273"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273"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273"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273"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273" fontId="47" fillId="37" borderId="20" applyBorder="0">
      <alignment horizontal="center"/>
    </xf>
    <xf numFmtId="274" fontId="47" fillId="37" borderId="20" applyBorder="0">
      <alignment horizontal="center"/>
    </xf>
    <xf numFmtId="274" fontId="47" fillId="37" borderId="20" applyBorder="0">
      <alignment horizontal="center"/>
    </xf>
    <xf numFmtId="274" fontId="47" fillId="37" borderId="20" applyBorder="0">
      <alignment horizontal="center"/>
    </xf>
    <xf numFmtId="0" fontId="151" fillId="0" borderId="0" applyNumberFormat="0" applyFont="0" applyBorder="0" applyAlignment="0">
      <alignment horizontal="left" vertical="center"/>
    </xf>
    <xf numFmtId="275" fontId="152" fillId="0" borderId="21" applyFont="0" applyFill="0" applyBorder="0" applyAlignment="0" applyProtection="0">
      <alignment horizontal="right"/>
    </xf>
    <xf numFmtId="0" fontId="153" fillId="38" borderId="0"/>
    <xf numFmtId="0" fontId="154" fillId="0" borderId="0">
      <alignment horizontal="left"/>
    </xf>
    <xf numFmtId="0" fontId="155" fillId="0" borderId="0">
      <alignment horizontal="left"/>
    </xf>
    <xf numFmtId="0" fontId="155" fillId="0" borderId="0">
      <alignment horizontal="left"/>
    </xf>
    <xf numFmtId="0" fontId="24" fillId="0" borderId="22" applyNumberFormat="0" applyAlignment="0" applyProtection="0">
      <alignment horizontal="left" vertical="center"/>
    </xf>
    <xf numFmtId="0" fontId="24" fillId="0" borderId="23">
      <alignment horizontal="left" vertical="center"/>
    </xf>
    <xf numFmtId="0" fontId="156"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228" fontId="158" fillId="0" borderId="0">
      <protection locked="0"/>
    </xf>
    <xf numFmtId="276" fontId="47" fillId="0" borderId="0">
      <protection locked="0"/>
    </xf>
    <xf numFmtId="277" fontId="158" fillId="0" borderId="0">
      <protection locked="0"/>
    </xf>
    <xf numFmtId="276" fontId="47" fillId="0" borderId="0">
      <protection locked="0"/>
    </xf>
    <xf numFmtId="228" fontId="158" fillId="0" borderId="0">
      <protection locked="0"/>
    </xf>
    <xf numFmtId="277" fontId="158" fillId="0" borderId="0">
      <protection locked="0"/>
    </xf>
    <xf numFmtId="0" fontId="159" fillId="0" borderId="24">
      <alignment horizontal="center"/>
    </xf>
    <xf numFmtId="0" fontId="159" fillId="0" borderId="0">
      <alignment horizontal="center"/>
    </xf>
    <xf numFmtId="5" fontId="160" fillId="39" borderId="1" applyNumberFormat="0" applyAlignment="0">
      <alignment horizontal="left" vertical="top"/>
    </xf>
    <xf numFmtId="278" fontId="160" fillId="39" borderId="1" applyNumberFormat="0" applyAlignment="0">
      <alignment horizontal="left" vertical="top"/>
    </xf>
    <xf numFmtId="49" fontId="161" fillId="0" borderId="1">
      <alignment vertical="center"/>
    </xf>
    <xf numFmtId="0" fontId="41" fillId="0" borderId="0"/>
    <xf numFmtId="180" fontId="47" fillId="0" borderId="0" applyFont="0" applyFill="0" applyBorder="0" applyAlignment="0" applyProtection="0"/>
    <xf numFmtId="38" fontId="26" fillId="0" borderId="0" applyFont="0" applyFill="0" applyBorder="0" applyAlignment="0" applyProtection="0"/>
    <xf numFmtId="193" fontId="76" fillId="0" borderId="0" applyFont="0" applyFill="0" applyBorder="0" applyAlignment="0" applyProtection="0"/>
    <xf numFmtId="0" fontId="162" fillId="0" borderId="0"/>
    <xf numFmtId="274" fontId="163"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0" fontId="147" fillId="36" borderId="1" applyNumberFormat="0" applyBorder="0" applyAlignment="0" applyProtection="0"/>
    <xf numFmtId="10" fontId="148" fillId="36" borderId="1" applyNumberFormat="0" applyBorder="0" applyAlignment="0" applyProtection="0"/>
    <xf numFmtId="0" fontId="130" fillId="10" borderId="6" applyNumberFormat="0" applyAlignment="0" applyProtection="0"/>
    <xf numFmtId="0" fontId="130" fillId="10" borderId="6" applyNumberFormat="0" applyAlignment="0" applyProtection="0"/>
    <xf numFmtId="0" fontId="130" fillId="10" borderId="6" applyNumberFormat="0" applyAlignment="0" applyProtection="0"/>
    <xf numFmtId="218" fontId="22" fillId="40" borderId="0"/>
    <xf numFmtId="2" fontId="164" fillId="0" borderId="25" applyBorder="0"/>
    <xf numFmtId="0" fontId="165"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8" fillId="31" borderId="9" applyNumberFormat="0" applyAlignment="0" applyProtection="0"/>
    <xf numFmtId="0" fontId="121" fillId="31" borderId="9" applyNumberFormat="0" applyAlignment="0" applyProtection="0"/>
    <xf numFmtId="0" fontId="77" fillId="0" borderId="0">
      <alignment vertical="top"/>
    </xf>
    <xf numFmtId="0" fontId="169" fillId="0" borderId="26">
      <alignment horizontal="center" vertical="center" wrapText="1"/>
    </xf>
    <xf numFmtId="0" fontId="47" fillId="0" borderId="27" applyNumberFormat="0" applyFont="0" applyFill="0" applyAlignment="0" applyProtection="0"/>
    <xf numFmtId="0" fontId="47" fillId="0" borderId="28" applyNumberFormat="0" applyFont="0" applyFill="0" applyAlignment="0" applyProtection="0"/>
    <xf numFmtId="180" fontId="47" fillId="0" borderId="0" applyFont="0" applyFill="0" applyBorder="0" applyAlignment="0" applyProtection="0"/>
    <xf numFmtId="0" fontId="47" fillId="0" borderId="0"/>
    <xf numFmtId="0" fontId="44" fillId="0" borderId="29">
      <alignment horizontal="centerContinuous"/>
    </xf>
    <xf numFmtId="0" fontId="26" fillId="0" borderId="0"/>
    <xf numFmtId="0" fontId="26" fillId="0" borderId="0"/>
    <xf numFmtId="0" fontId="26" fillId="0" borderId="0"/>
    <xf numFmtId="0" fontId="41" fillId="0" borderId="0" applyNumberFormat="0" applyFont="0" applyFill="0" applyBorder="0" applyProtection="0">
      <alignment horizontal="left" vertical="center"/>
    </xf>
    <xf numFmtId="0" fontId="26" fillId="0" borderId="0"/>
    <xf numFmtId="225" fontId="104" fillId="0" borderId="0" applyFill="0" applyBorder="0" applyAlignment="0"/>
    <xf numFmtId="226" fontId="104" fillId="0" borderId="0" applyFill="0" applyBorder="0" applyAlignment="0"/>
    <xf numFmtId="218" fontId="104" fillId="0" borderId="0" applyFill="0" applyBorder="0" applyAlignment="0"/>
    <xf numFmtId="219" fontId="104" fillId="0" borderId="0" applyFill="0" applyBorder="0" applyAlignment="0"/>
    <xf numFmtId="225" fontId="104" fillId="0" borderId="0" applyFill="0" applyBorder="0" applyAlignment="0"/>
    <xf numFmtId="226" fontId="104" fillId="0" borderId="0" applyFill="0" applyBorder="0" applyAlignment="0"/>
    <xf numFmtId="227" fontId="104" fillId="0" borderId="0" applyFill="0" applyBorder="0" applyAlignment="0"/>
    <xf numFmtId="228" fontId="104" fillId="0" borderId="0" applyFill="0" applyBorder="0" applyAlignment="0"/>
    <xf numFmtId="218" fontId="104" fillId="0" borderId="0" applyFill="0" applyBorder="0" applyAlignment="0"/>
    <xf numFmtId="219" fontId="104" fillId="0" borderId="0" applyFill="0" applyBorder="0" applyAlignment="0"/>
    <xf numFmtId="0" fontId="170" fillId="0" borderId="0" applyNumberFormat="0" applyFill="0" applyBorder="0" applyAlignment="0" applyProtection="0"/>
    <xf numFmtId="0" fontId="171" fillId="0" borderId="30" applyNumberFormat="0" applyFill="0" applyAlignment="0" applyProtection="0"/>
    <xf numFmtId="0" fontId="171" fillId="0" borderId="30" applyNumberFormat="0" applyFill="0" applyAlignment="0" applyProtection="0"/>
    <xf numFmtId="0" fontId="171" fillId="0" borderId="30" applyNumberFormat="0" applyFill="0" applyAlignment="0" applyProtection="0"/>
    <xf numFmtId="218" fontId="172" fillId="41" borderId="0"/>
    <xf numFmtId="229" fontId="147" fillId="0" borderId="4" applyFont="0"/>
    <xf numFmtId="3" fontId="14" fillId="0" borderId="27"/>
    <xf numFmtId="222" fontId="173" fillId="0" borderId="7" applyNumberFormat="0" applyFont="0" applyFill="0" applyBorder="0">
      <alignment horizontal="center"/>
    </xf>
    <xf numFmtId="38" fontId="26" fillId="0" borderId="0" applyFont="0" applyFill="0" applyBorder="0" applyAlignment="0" applyProtection="0"/>
    <xf numFmtId="4" fontId="104" fillId="0" borderId="0" applyFont="0" applyFill="0" applyBorder="0" applyAlignment="0" applyProtection="0"/>
    <xf numFmtId="38" fontId="26" fillId="0" borderId="0" applyFont="0" applyFill="0" applyBorder="0" applyAlignment="0" applyProtection="0"/>
    <xf numFmtId="40" fontId="26" fillId="0" borderId="0" applyFont="0" applyFill="0" applyBorder="0" applyAlignment="0" applyProtection="0"/>
    <xf numFmtId="180" fontId="14" fillId="0" borderId="0" applyFont="0" applyFill="0" applyBorder="0" applyAlignment="0" applyProtection="0"/>
    <xf numFmtId="181" fontId="14" fillId="0" borderId="0" applyFont="0" applyFill="0" applyBorder="0" applyAlignment="0" applyProtection="0"/>
    <xf numFmtId="0" fontId="174" fillId="0" borderId="24"/>
    <xf numFmtId="0" fontId="175" fillId="0" borderId="24"/>
    <xf numFmtId="279" fontId="30" fillId="0" borderId="7"/>
    <xf numFmtId="280" fontId="14" fillId="0" borderId="0" applyFont="0" applyFill="0" applyBorder="0" applyAlignment="0" applyProtection="0"/>
    <xf numFmtId="281" fontId="14" fillId="0" borderId="0" applyFont="0" applyFill="0" applyBorder="0" applyAlignment="0" applyProtection="0"/>
    <xf numFmtId="193" fontId="176" fillId="0" borderId="0" applyFont="0" applyFill="0" applyBorder="0" applyAlignment="0" applyProtection="0"/>
    <xf numFmtId="216" fontId="176" fillId="0" borderId="0" applyFont="0" applyFill="0" applyBorder="0" applyAlignment="0" applyProtection="0"/>
    <xf numFmtId="282" fontId="14" fillId="0" borderId="0" applyFont="0" applyFill="0" applyBorder="0" applyAlignment="0" applyProtection="0"/>
    <xf numFmtId="283" fontId="14" fillId="0" borderId="0" applyFont="0" applyFill="0" applyBorder="0" applyAlignment="0" applyProtection="0"/>
    <xf numFmtId="284" fontId="68" fillId="0" borderId="0" applyFont="0" applyFill="0" applyBorder="0" applyAlignment="0" applyProtection="0"/>
    <xf numFmtId="285" fontId="68" fillId="0" borderId="0" applyFont="0" applyFill="0" applyBorder="0" applyAlignment="0" applyProtection="0"/>
    <xf numFmtId="284" fontId="26" fillId="0" borderId="0" applyFont="0" applyFill="0" applyBorder="0" applyAlignment="0" applyProtection="0"/>
    <xf numFmtId="285" fontId="26" fillId="0" borderId="0" applyFont="0" applyFill="0" applyBorder="0" applyAlignment="0" applyProtection="0"/>
    <xf numFmtId="0" fontId="177" fillId="0" borderId="5"/>
    <xf numFmtId="0" fontId="177" fillId="0" borderId="5"/>
    <xf numFmtId="0" fontId="25" fillId="0" borderId="0" applyNumberFormat="0" applyFont="0" applyFill="0" applyAlignment="0"/>
    <xf numFmtId="0" fontId="64" fillId="0" borderId="0" applyNumberFormat="0" applyFill="0" applyAlignment="0"/>
    <xf numFmtId="0" fontId="30" fillId="0" borderId="0" applyNumberFormat="0" applyFill="0" applyAlignment="0"/>
    <xf numFmtId="0" fontId="25" fillId="0" borderId="0" applyNumberFormat="0" applyFont="0" applyFill="0" applyAlignment="0"/>
    <xf numFmtId="0" fontId="118" fillId="0" borderId="0">
      <alignment horizontal="justify" vertical="top"/>
    </xf>
    <xf numFmtId="0" fontId="178" fillId="42" borderId="0" applyNumberFormat="0" applyBorder="0" applyAlignment="0" applyProtection="0"/>
    <xf numFmtId="0" fontId="178" fillId="42" borderId="0" applyNumberFormat="0" applyBorder="0" applyAlignment="0" applyProtection="0"/>
    <xf numFmtId="0" fontId="178" fillId="42" borderId="0" applyNumberFormat="0" applyBorder="0" applyAlignment="0" applyProtection="0"/>
    <xf numFmtId="0" fontId="29" fillId="0" borderId="1"/>
    <xf numFmtId="0" fontId="41" fillId="0" borderId="0"/>
    <xf numFmtId="0" fontId="41" fillId="0" borderId="0"/>
    <xf numFmtId="0" fontId="29" fillId="0" borderId="31"/>
    <xf numFmtId="37" fontId="179" fillId="0" borderId="0"/>
    <xf numFmtId="0" fontId="68" fillId="43" borderId="32" applyNumberFormat="0" applyBorder="0" applyAlignment="0">
      <alignment vertical="top"/>
    </xf>
    <xf numFmtId="0" fontId="180" fillId="0" borderId="1" applyNumberFormat="0" applyFont="0" applyFill="0" applyBorder="0" applyAlignment="0">
      <alignment horizontal="center"/>
    </xf>
    <xf numFmtId="0" fontId="181" fillId="0" borderId="0"/>
    <xf numFmtId="173" fontId="26" fillId="0" borderId="0"/>
    <xf numFmtId="0" fontId="111" fillId="0" borderId="0"/>
    <xf numFmtId="0" fontId="111" fillId="0" borderId="0"/>
    <xf numFmtId="0" fontId="8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1" fillId="0" borderId="0"/>
    <xf numFmtId="0" fontId="14" fillId="0" borderId="0"/>
    <xf numFmtId="0" fontId="14" fillId="0" borderId="0"/>
    <xf numFmtId="0" fontId="14" fillId="0" borderId="0"/>
    <xf numFmtId="0" fontId="14" fillId="0" borderId="0"/>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xf numFmtId="0" fontId="14" fillId="0" borderId="0"/>
    <xf numFmtId="0" fontId="2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27" fillId="0" borderId="0"/>
    <xf numFmtId="0" fontId="42" fillId="0" borderId="0"/>
    <xf numFmtId="0" fontId="13" fillId="0" borderId="0"/>
    <xf numFmtId="0" fontId="14" fillId="0" borderId="0"/>
    <xf numFmtId="0" fontId="14" fillId="0" borderId="0"/>
    <xf numFmtId="0" fontId="111" fillId="0" borderId="0"/>
    <xf numFmtId="0" fontId="10" fillId="0" borderId="0"/>
    <xf numFmtId="0" fontId="12" fillId="0" borderId="0"/>
    <xf numFmtId="0" fontId="12" fillId="0" borderId="0"/>
    <xf numFmtId="0" fontId="12" fillId="0" borderId="0"/>
    <xf numFmtId="0" fontId="14" fillId="0" borderId="0"/>
    <xf numFmtId="0" fontId="12" fillId="0" borderId="0"/>
    <xf numFmtId="0" fontId="12" fillId="0" borderId="0"/>
    <xf numFmtId="0" fontId="14" fillId="0" borderId="0"/>
    <xf numFmtId="0" fontId="12" fillId="0" borderId="0"/>
    <xf numFmtId="0" fontId="12" fillId="0" borderId="0"/>
    <xf numFmtId="0" fontId="12" fillId="0" borderId="0"/>
    <xf numFmtId="0" fontId="14" fillId="0" borderId="0"/>
    <xf numFmtId="0" fontId="2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xf numFmtId="0" fontId="47" fillId="0" borderId="0"/>
    <xf numFmtId="0" fontId="42" fillId="0" borderId="0"/>
    <xf numFmtId="0" fontId="42" fillId="0" borderId="0"/>
    <xf numFmtId="0" fontId="42" fillId="0" borderId="0"/>
    <xf numFmtId="0" fontId="10" fillId="0" borderId="0"/>
    <xf numFmtId="0" fontId="47" fillId="0" borderId="0"/>
    <xf numFmtId="0" fontId="47" fillId="0" borderId="0"/>
    <xf numFmtId="0" fontId="41" fillId="0" borderId="0"/>
    <xf numFmtId="0" fontId="253" fillId="0" borderId="0"/>
    <xf numFmtId="0" fontId="53" fillId="0" borderId="0"/>
    <xf numFmtId="0" fontId="2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41"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0" fillId="0" borderId="0"/>
    <xf numFmtId="0" fontId="13" fillId="0" borderId="0"/>
    <xf numFmtId="0" fontId="49" fillId="0" borderId="0"/>
    <xf numFmtId="0" fontId="49"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3" fillId="0" borderId="0"/>
    <xf numFmtId="0" fontId="48" fillId="0" borderId="0"/>
    <xf numFmtId="0" fontId="48" fillId="0" borderId="0"/>
    <xf numFmtId="0" fontId="14" fillId="0" borderId="0"/>
    <xf numFmtId="0" fontId="4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3" fillId="0" borderId="0"/>
    <xf numFmtId="0" fontId="14" fillId="0" borderId="0"/>
    <xf numFmtId="0" fontId="14" fillId="0" borderId="0"/>
    <xf numFmtId="0" fontId="14" fillId="0" borderId="0"/>
    <xf numFmtId="0" fontId="252" fillId="0" borderId="0"/>
    <xf numFmtId="0" fontId="119" fillId="0" borderId="0"/>
    <xf numFmtId="0" fontId="10" fillId="0" borderId="0"/>
    <xf numFmtId="0" fontId="253" fillId="0" borderId="0"/>
    <xf numFmtId="0" fontId="14" fillId="0" borderId="0"/>
    <xf numFmtId="0" fontId="14" fillId="0" borderId="0"/>
    <xf numFmtId="0" fontId="14" fillId="0" borderId="0"/>
    <xf numFmtId="0" fontId="182" fillId="0" borderId="0" applyNumberFormat="0" applyFill="0" applyBorder="0" applyProtection="0">
      <alignment vertical="top"/>
    </xf>
    <xf numFmtId="0" fontId="14" fillId="0" borderId="0"/>
    <xf numFmtId="0" fontId="14" fillId="0" borderId="0"/>
    <xf numFmtId="0" fontId="14" fillId="0" borderId="0"/>
    <xf numFmtId="0" fontId="14" fillId="0" borderId="0"/>
    <xf numFmtId="0" fontId="14" fillId="0" borderId="0"/>
    <xf numFmtId="0" fontId="47" fillId="0" borderId="0"/>
    <xf numFmtId="0" fontId="12" fillId="0" borderId="0"/>
    <xf numFmtId="0" fontId="14" fillId="0" borderId="0"/>
    <xf numFmtId="0" fontId="111" fillId="0" borderId="0">
      <alignment vertical="top"/>
    </xf>
    <xf numFmtId="0" fontId="14" fillId="0" borderId="0"/>
    <xf numFmtId="0" fontId="14" fillId="0" borderId="0"/>
    <xf numFmtId="0" fontId="12" fillId="0" borderId="0"/>
    <xf numFmtId="0" fontId="14" fillId="0" borderId="0"/>
    <xf numFmtId="0" fontId="41" fillId="0" borderId="0"/>
    <xf numFmtId="0" fontId="53" fillId="0" borderId="0"/>
    <xf numFmtId="0" fontId="47" fillId="0" borderId="0"/>
    <xf numFmtId="0" fontId="84" fillId="0" borderId="0" applyFont="0"/>
    <xf numFmtId="0" fontId="104" fillId="36" borderId="0"/>
    <xf numFmtId="0" fontId="126" fillId="0" borderId="0"/>
    <xf numFmtId="0" fontId="14" fillId="0" borderId="0"/>
    <xf numFmtId="0" fontId="14" fillId="35" borderId="19" applyNumberFormat="0" applyFont="0" applyAlignment="0" applyProtection="0"/>
    <xf numFmtId="0" fontId="12" fillId="35" borderId="19" applyNumberFormat="0" applyFont="0" applyAlignment="0" applyProtection="0"/>
    <xf numFmtId="0" fontId="14" fillId="35" borderId="19" applyNumberFormat="0" applyFont="0" applyAlignment="0" applyProtection="0"/>
    <xf numFmtId="0" fontId="14" fillId="35" borderId="19" applyNumberFormat="0" applyFont="0" applyAlignment="0" applyProtection="0"/>
    <xf numFmtId="0" fontId="14" fillId="35" borderId="19" applyNumberFormat="0" applyFont="0" applyAlignment="0" applyProtection="0"/>
    <xf numFmtId="0" fontId="42" fillId="35" borderId="19" applyNumberFormat="0" applyFont="0" applyAlignment="0" applyProtection="0"/>
    <xf numFmtId="286" fontId="78" fillId="0" borderId="0" applyFont="0" applyFill="0" applyBorder="0" applyProtection="0">
      <alignment vertical="top" wrapText="1"/>
    </xf>
    <xf numFmtId="0" fontId="30" fillId="0" borderId="5" applyNumberFormat="0" applyAlignment="0">
      <alignment horizontal="center"/>
    </xf>
    <xf numFmtId="0" fontId="94" fillId="19" borderId="0" applyNumberFormat="0" applyBorder="0" applyAlignment="0" applyProtection="0"/>
    <xf numFmtId="0" fontId="93" fillId="19" borderId="0" applyNumberFormat="0" applyBorder="0" applyAlignment="0" applyProtection="0"/>
    <xf numFmtId="0" fontId="94" fillId="22" borderId="0" applyNumberFormat="0" applyBorder="0" applyAlignment="0" applyProtection="0"/>
    <xf numFmtId="0" fontId="93" fillId="22" borderId="0" applyNumberFormat="0" applyBorder="0" applyAlignment="0" applyProtection="0"/>
    <xf numFmtId="0" fontId="94" fillId="26" borderId="0" applyNumberFormat="0" applyBorder="0" applyAlignment="0" applyProtection="0"/>
    <xf numFmtId="0" fontId="93" fillId="26" borderId="0" applyNumberFormat="0" applyBorder="0" applyAlignment="0" applyProtection="0"/>
    <xf numFmtId="0" fontId="94" fillId="16" borderId="0" applyNumberFormat="0" applyBorder="0" applyAlignment="0" applyProtection="0"/>
    <xf numFmtId="0" fontId="93" fillId="16" borderId="0" applyNumberFormat="0" applyBorder="0" applyAlignment="0" applyProtection="0"/>
    <xf numFmtId="0" fontId="94" fillId="17" borderId="0" applyNumberFormat="0" applyBorder="0" applyAlignment="0" applyProtection="0"/>
    <xf numFmtId="0" fontId="93" fillId="17" borderId="0" applyNumberFormat="0" applyBorder="0" applyAlignment="0" applyProtection="0"/>
    <xf numFmtId="0" fontId="94" fillId="29" borderId="0" applyNumberFormat="0" applyBorder="0" applyAlignment="0" applyProtection="0"/>
    <xf numFmtId="0" fontId="93" fillId="29" borderId="0" applyNumberFormat="0" applyBorder="0" applyAlignment="0" applyProtection="0"/>
    <xf numFmtId="0" fontId="30" fillId="0" borderId="0"/>
    <xf numFmtId="3" fontId="183" fillId="0" borderId="0" applyFont="0" applyFill="0" applyBorder="0" applyAlignment="0" applyProtection="0"/>
    <xf numFmtId="180" fontId="83" fillId="0" borderId="0" applyFon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4" fillId="0" borderId="0" applyFont="0" applyFill="0" applyBorder="0" applyAlignment="0" applyProtection="0"/>
    <xf numFmtId="0" fontId="41" fillId="0" borderId="0"/>
    <xf numFmtId="0" fontId="128" fillId="3" borderId="13" applyNumberFormat="0" applyAlignment="0" applyProtection="0"/>
    <xf numFmtId="0" fontId="128" fillId="3" borderId="13" applyNumberFormat="0" applyAlignment="0" applyProtection="0"/>
    <xf numFmtId="0" fontId="128" fillId="3" borderId="13" applyNumberFormat="0" applyAlignment="0" applyProtection="0"/>
    <xf numFmtId="0" fontId="185" fillId="0" borderId="30" applyNumberFormat="0" applyFill="0" applyAlignment="0" applyProtection="0"/>
    <xf numFmtId="0" fontId="171" fillId="0" borderId="30" applyNumberFormat="0" applyFill="0" applyAlignment="0" applyProtection="0"/>
    <xf numFmtId="167" fontId="186" fillId="0" borderId="5" applyFont="0" applyBorder="0" applyAlignment="0"/>
    <xf numFmtId="0" fontId="68" fillId="2" borderId="32" applyNumberFormat="0" applyBorder="0" applyAlignment="0">
      <alignment vertical="top"/>
    </xf>
    <xf numFmtId="0" fontId="7" fillId="36" borderId="0"/>
    <xf numFmtId="41" fontId="14" fillId="0" borderId="0" applyFont="0" applyFill="0" applyBorder="0" applyAlignment="0" applyProtection="0"/>
    <xf numFmtId="14" fontId="44" fillId="0" borderId="0">
      <alignment horizontal="center" wrapText="1"/>
      <protection locked="0"/>
    </xf>
    <xf numFmtId="223" fontId="14" fillId="0" borderId="0" applyFont="0" applyFill="0" applyBorder="0" applyAlignment="0" applyProtection="0"/>
    <xf numFmtId="224" fontId="14" fillId="0" borderId="0" applyFont="0" applyFill="0" applyBorder="0" applyAlignment="0" applyProtection="0"/>
    <xf numFmtId="287" fontId="14" fillId="0" borderId="0" applyFont="0" applyFill="0" applyBorder="0" applyAlignment="0" applyProtection="0"/>
    <xf numFmtId="170" fontId="14" fillId="0" borderId="0" applyFont="0" applyFill="0" applyBorder="0" applyAlignment="0" applyProtection="0"/>
    <xf numFmtId="10" fontId="14" fillId="0" borderId="0" applyFont="0" applyFill="0" applyBorder="0" applyAlignment="0" applyProtection="0"/>
    <xf numFmtId="10" fontId="111" fillId="0" borderId="0" applyFont="0" applyFill="0" applyBorder="0" applyAlignment="0" applyProtection="0"/>
    <xf numFmtId="9" fontId="14" fillId="0" borderId="0" applyFont="0" applyFill="0" applyBorder="0" applyAlignment="0" applyProtection="0"/>
    <xf numFmtId="9" fontId="47"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0" fontId="14" fillId="0" borderId="0"/>
    <xf numFmtId="9" fontId="40" fillId="0" borderId="0" applyFont="0" applyFill="0" applyBorder="0" applyAlignment="0" applyProtection="0"/>
    <xf numFmtId="9" fontId="62"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13" fillId="0" borderId="0" applyFont="0" applyFill="0" applyBorder="0" applyAlignment="0" applyProtection="0"/>
    <xf numFmtId="9" fontId="26" fillId="0" borderId="33" applyNumberFormat="0" applyBorder="0"/>
    <xf numFmtId="225" fontId="104" fillId="0" borderId="0" applyFill="0" applyBorder="0" applyAlignment="0"/>
    <xf numFmtId="226" fontId="104" fillId="0" borderId="0" applyFill="0" applyBorder="0" applyAlignment="0"/>
    <xf numFmtId="218" fontId="104" fillId="0" borderId="0" applyFill="0" applyBorder="0" applyAlignment="0"/>
    <xf numFmtId="219" fontId="104" fillId="0" borderId="0" applyFill="0" applyBorder="0" applyAlignment="0"/>
    <xf numFmtId="225" fontId="104" fillId="0" borderId="0" applyFill="0" applyBorder="0" applyAlignment="0"/>
    <xf numFmtId="226" fontId="104" fillId="0" borderId="0" applyFill="0" applyBorder="0" applyAlignment="0"/>
    <xf numFmtId="227" fontId="104" fillId="0" borderId="0" applyFill="0" applyBorder="0" applyAlignment="0"/>
    <xf numFmtId="228" fontId="104" fillId="0" borderId="0" applyFill="0" applyBorder="0" applyAlignment="0"/>
    <xf numFmtId="218" fontId="104" fillId="0" borderId="0" applyFill="0" applyBorder="0" applyAlignment="0"/>
    <xf numFmtId="219" fontId="104" fillId="0" borderId="0" applyFill="0" applyBorder="0" applyAlignment="0"/>
    <xf numFmtId="0" fontId="187" fillId="0" borderId="0"/>
    <xf numFmtId="0" fontId="22" fillId="0" borderId="0"/>
    <xf numFmtId="0" fontId="26" fillId="0" borderId="0" applyNumberFormat="0" applyFont="0" applyFill="0" applyBorder="0" applyAlignment="0" applyProtection="0">
      <alignment horizontal="left"/>
    </xf>
    <xf numFmtId="0" fontId="188" fillId="0" borderId="24">
      <alignment horizontal="center"/>
    </xf>
    <xf numFmtId="1" fontId="14" fillId="0" borderId="34" applyNumberFormat="0" applyFill="0" applyAlignment="0" applyProtection="0">
      <alignment horizontal="center" vertical="center"/>
    </xf>
    <xf numFmtId="1" fontId="14" fillId="0" borderId="34" applyNumberFormat="0" applyFill="0" applyAlignment="0" applyProtection="0">
      <alignment horizontal="center" vertical="center"/>
    </xf>
    <xf numFmtId="0" fontId="189" fillId="44" borderId="0" applyNumberFormat="0" applyFont="0" applyBorder="0" applyAlignment="0">
      <alignment horizontal="center"/>
    </xf>
    <xf numFmtId="14" fontId="190" fillId="0" borderId="0" applyNumberFormat="0" applyFill="0" applyBorder="0" applyAlignment="0" applyProtection="0">
      <alignment horizontal="left"/>
    </xf>
    <xf numFmtId="288" fontId="191" fillId="0" borderId="0" applyFont="0" applyFill="0" applyBorder="0" applyAlignment="0" applyProtection="0"/>
    <xf numFmtId="0" fontId="166" fillId="0" borderId="0" applyNumberFormat="0" applyFill="0" applyBorder="0" applyAlignment="0" applyProtection="0">
      <alignment vertical="top"/>
      <protection locked="0"/>
    </xf>
    <xf numFmtId="0" fontId="30" fillId="0" borderId="0"/>
    <xf numFmtId="0" fontId="192" fillId="0" borderId="0" applyNumberFormat="0" applyFill="0" applyBorder="0" applyAlignment="0" applyProtection="0"/>
    <xf numFmtId="193" fontId="76"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1" fontId="76" fillId="0" borderId="0" applyFont="0" applyFill="0" applyBorder="0" applyAlignment="0" applyProtection="0"/>
    <xf numFmtId="3" fontId="76" fillId="0" borderId="35">
      <alignment horizontal="right" wrapText="1"/>
    </xf>
    <xf numFmtId="0" fontId="68" fillId="0" borderId="32" applyNumberFormat="0" applyBorder="0" applyAlignment="0">
      <alignment vertical="top"/>
    </xf>
    <xf numFmtId="4" fontId="193" fillId="45" borderId="36" applyNumberFormat="0" applyProtection="0">
      <alignment vertical="center"/>
    </xf>
    <xf numFmtId="4" fontId="194" fillId="45" borderId="36" applyNumberFormat="0" applyProtection="0">
      <alignment vertical="center"/>
    </xf>
    <xf numFmtId="4" fontId="195" fillId="45" borderId="36" applyNumberFormat="0" applyProtection="0">
      <alignment horizontal="left" vertical="center" indent="1"/>
    </xf>
    <xf numFmtId="4" fontId="195" fillId="46" borderId="0" applyNumberFormat="0" applyProtection="0">
      <alignment horizontal="left" vertical="center" indent="1"/>
    </xf>
    <xf numFmtId="4" fontId="195" fillId="43" borderId="36" applyNumberFormat="0" applyProtection="0">
      <alignment horizontal="right" vertical="center"/>
    </xf>
    <xf numFmtId="4" fontId="195" fillId="47" borderId="36" applyNumberFormat="0" applyProtection="0">
      <alignment horizontal="right" vertical="center"/>
    </xf>
    <xf numFmtId="4" fontId="195" fillId="48" borderId="36" applyNumberFormat="0" applyProtection="0">
      <alignment horizontal="right" vertical="center"/>
    </xf>
    <xf numFmtId="4" fontId="195" fillId="49" borderId="36" applyNumberFormat="0" applyProtection="0">
      <alignment horizontal="right" vertical="center"/>
    </xf>
    <xf numFmtId="4" fontId="195" fillId="50" borderId="36" applyNumberFormat="0" applyProtection="0">
      <alignment horizontal="right" vertical="center"/>
    </xf>
    <xf numFmtId="4" fontId="195" fillId="51" borderId="36" applyNumberFormat="0" applyProtection="0">
      <alignment horizontal="right" vertical="center"/>
    </xf>
    <xf numFmtId="4" fontId="195" fillId="52" borderId="36" applyNumberFormat="0" applyProtection="0">
      <alignment horizontal="right" vertical="center"/>
    </xf>
    <xf numFmtId="4" fontId="195" fillId="53" borderId="36" applyNumberFormat="0" applyProtection="0">
      <alignment horizontal="right" vertical="center"/>
    </xf>
    <xf numFmtId="4" fontId="195" fillId="54" borderId="36" applyNumberFormat="0" applyProtection="0">
      <alignment horizontal="right" vertical="center"/>
    </xf>
    <xf numFmtId="4" fontId="193" fillId="55" borderId="37" applyNumberFormat="0" applyProtection="0">
      <alignment horizontal="left" vertical="center" indent="1"/>
    </xf>
    <xf numFmtId="4" fontId="193" fillId="56" borderId="0" applyNumberFormat="0" applyProtection="0">
      <alignment horizontal="left" vertical="center" indent="1"/>
    </xf>
    <xf numFmtId="4" fontId="193" fillId="46" borderId="0" applyNumberFormat="0" applyProtection="0">
      <alignment horizontal="left" vertical="center" indent="1"/>
    </xf>
    <xf numFmtId="4" fontId="195" fillId="56" borderId="36" applyNumberFormat="0" applyProtection="0">
      <alignment horizontal="right" vertical="center"/>
    </xf>
    <xf numFmtId="4" fontId="77" fillId="56" borderId="0" applyNumberFormat="0" applyProtection="0">
      <alignment horizontal="left" vertical="center" indent="1"/>
    </xf>
    <xf numFmtId="4" fontId="77" fillId="46" borderId="0" applyNumberFormat="0" applyProtection="0">
      <alignment horizontal="left" vertical="center" indent="1"/>
    </xf>
    <xf numFmtId="4" fontId="195" fillId="37" borderId="36" applyNumberFormat="0" applyProtection="0">
      <alignment vertical="center"/>
    </xf>
    <xf numFmtId="4" fontId="196" fillId="37" borderId="36" applyNumberFormat="0" applyProtection="0">
      <alignment vertical="center"/>
    </xf>
    <xf numFmtId="4" fontId="193" fillId="56" borderId="38" applyNumberFormat="0" applyProtection="0">
      <alignment horizontal="left" vertical="center" indent="1"/>
    </xf>
    <xf numFmtId="4" fontId="195" fillId="37" borderId="36" applyNumberFormat="0" applyProtection="0">
      <alignment horizontal="right" vertical="center"/>
    </xf>
    <xf numFmtId="4" fontId="196" fillId="37" borderId="36" applyNumberFormat="0" applyProtection="0">
      <alignment horizontal="right" vertical="center"/>
    </xf>
    <xf numFmtId="4" fontId="193" fillId="56" borderId="36" applyNumberFormat="0" applyProtection="0">
      <alignment horizontal="left" vertical="center" indent="1"/>
    </xf>
    <xf numFmtId="4" fontId="197" fillId="39" borderId="38" applyNumberFormat="0" applyProtection="0">
      <alignment horizontal="left" vertical="center" indent="1"/>
    </xf>
    <xf numFmtId="4" fontId="198" fillId="37" borderId="36" applyNumberFormat="0" applyProtection="0">
      <alignment horizontal="right" vertical="center"/>
    </xf>
    <xf numFmtId="0" fontId="10" fillId="0" borderId="0">
      <alignment vertical="center"/>
    </xf>
    <xf numFmtId="289" fontId="199" fillId="0" borderId="0" applyFont="0" applyFill="0" applyBorder="0" applyAlignment="0" applyProtection="0"/>
    <xf numFmtId="0" fontId="189" fillId="1" borderId="23" applyNumberFormat="0" applyFont="0" applyAlignment="0">
      <alignment horizontal="center"/>
    </xf>
    <xf numFmtId="0" fontId="200" fillId="0" borderId="0" applyNumberFormat="0" applyFill="0" applyBorder="0" applyAlignment="0" applyProtection="0"/>
    <xf numFmtId="0" fontId="43" fillId="0" borderId="0" applyNumberFormat="0" applyFill="0" applyBorder="0" applyAlignment="0" applyProtection="0">
      <alignment vertical="top"/>
      <protection locked="0"/>
    </xf>
    <xf numFmtId="4" fontId="14" fillId="0" borderId="34" applyBorder="0"/>
    <xf numFmtId="4" fontId="21" fillId="0" borderId="34" applyBorder="0"/>
    <xf numFmtId="2" fontId="14" fillId="0" borderId="34"/>
    <xf numFmtId="2" fontId="21" fillId="0" borderId="34"/>
    <xf numFmtId="4" fontId="21" fillId="0" borderId="34" applyBorder="0"/>
    <xf numFmtId="3" fontId="21" fillId="0" borderId="0"/>
    <xf numFmtId="0" fontId="201" fillId="0" borderId="0" applyNumberFormat="0" applyFill="0" applyBorder="0" applyAlignment="0">
      <alignment horizontal="center"/>
    </xf>
    <xf numFmtId="0" fontId="35" fillId="57" borderId="31" applyNumberFormat="0" applyFont="0" applyFill="0" applyBorder="0" applyAlignment="0" applyProtection="0">
      <alignment horizontal="left" vertical="center" wrapText="1"/>
    </xf>
    <xf numFmtId="0" fontId="202" fillId="0" borderId="39" applyNumberFormat="0" applyFill="0" applyBorder="0" applyAlignment="0" applyProtection="0"/>
    <xf numFmtId="0" fontId="68" fillId="0" borderId="32" applyNumberFormat="0" applyAlignment="0"/>
    <xf numFmtId="0" fontId="68" fillId="2" borderId="32" applyNumberFormat="0"/>
    <xf numFmtId="1" fontId="14" fillId="0" borderId="0"/>
    <xf numFmtId="167" fontId="203" fillId="0" borderId="0" applyNumberFormat="0" applyBorder="0" applyAlignment="0">
      <alignment horizontal="centerContinuous"/>
    </xf>
    <xf numFmtId="0" fontId="51" fillId="0" borderId="0"/>
    <xf numFmtId="0" fontId="51" fillId="0" borderId="0"/>
    <xf numFmtId="191" fontId="76" fillId="0" borderId="0" applyFont="0" applyFill="0" applyBorder="0" applyAlignment="0" applyProtection="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193" fontId="76" fillId="0" borderId="0" applyFont="0" applyFill="0" applyBorder="0" applyAlignment="0" applyProtection="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0" fontId="25" fillId="0" borderId="0" applyNumberFormat="0" applyFont="0" applyFill="0" applyAlignment="0"/>
    <xf numFmtId="203" fontId="76" fillId="0" borderId="0" applyFont="0" applyFill="0" applyBorder="0" applyAlignment="0" applyProtection="0"/>
    <xf numFmtId="3" fontId="14" fillId="0" borderId="0" applyFont="0" applyFill="0" applyBorder="0" applyAlignment="0" applyProtection="0"/>
    <xf numFmtId="172" fontId="14" fillId="0" borderId="0" applyFont="0" applyFill="0" applyBorder="0" applyAlignment="0" applyProtection="0"/>
    <xf numFmtId="193" fontId="76" fillId="0" borderId="0" applyFont="0" applyFill="0" applyBorder="0" applyAlignment="0" applyProtection="0"/>
    <xf numFmtId="290" fontId="30" fillId="0" borderId="0" applyFont="0" applyFill="0" applyBorder="0" applyAlignment="0" applyProtection="0"/>
    <xf numFmtId="291" fontId="30" fillId="0" borderId="0" applyFont="0" applyFill="0" applyBorder="0" applyAlignment="0" applyProtection="0"/>
    <xf numFmtId="291" fontId="30" fillId="0" borderId="0" applyFont="0" applyFill="0" applyBorder="0" applyAlignment="0" applyProtection="0"/>
    <xf numFmtId="290" fontId="30" fillId="0" borderId="0" applyFont="0" applyFill="0" applyBorder="0" applyAlignment="0" applyProtection="0"/>
    <xf numFmtId="290" fontId="30" fillId="0" borderId="0" applyFont="0" applyFill="0" applyBorder="0" applyAlignment="0" applyProtection="0"/>
    <xf numFmtId="291" fontId="30" fillId="0" borderId="0" applyFont="0" applyFill="0" applyBorder="0" applyAlignment="0" applyProtection="0"/>
    <xf numFmtId="290" fontId="30" fillId="0" borderId="0" applyFont="0" applyFill="0" applyBorder="0" applyAlignment="0" applyProtection="0"/>
    <xf numFmtId="290" fontId="30" fillId="0" borderId="0" applyFont="0" applyFill="0" applyBorder="0" applyAlignment="0" applyProtection="0"/>
    <xf numFmtId="291" fontId="30" fillId="0" borderId="0" applyFont="0" applyFill="0" applyBorder="0" applyAlignment="0" applyProtection="0"/>
    <xf numFmtId="291" fontId="30" fillId="0" borderId="0" applyFont="0" applyFill="0" applyBorder="0" applyAlignment="0" applyProtection="0"/>
    <xf numFmtId="191" fontId="76" fillId="0" borderId="0" applyFont="0" applyFill="0" applyBorder="0" applyAlignment="0" applyProtection="0"/>
    <xf numFmtId="291" fontId="30" fillId="0" borderId="0" applyFont="0" applyFill="0" applyBorder="0" applyAlignment="0" applyProtection="0"/>
    <xf numFmtId="291" fontId="30" fillId="0" borderId="0" applyFont="0" applyFill="0" applyBorder="0" applyAlignment="0" applyProtection="0"/>
    <xf numFmtId="292" fontId="30" fillId="0" borderId="0" applyFont="0" applyFill="0" applyBorder="0" applyAlignment="0" applyProtection="0"/>
    <xf numFmtId="293" fontId="30" fillId="0" borderId="0" applyFont="0" applyFill="0" applyBorder="0" applyAlignment="0" applyProtection="0"/>
    <xf numFmtId="293" fontId="30" fillId="0" borderId="0" applyFont="0" applyFill="0" applyBorder="0" applyAlignment="0" applyProtection="0"/>
    <xf numFmtId="292" fontId="30" fillId="0" borderId="0" applyFont="0" applyFill="0" applyBorder="0" applyAlignment="0" applyProtection="0"/>
    <xf numFmtId="292" fontId="30" fillId="0" borderId="0" applyFont="0" applyFill="0" applyBorder="0" applyAlignment="0" applyProtection="0"/>
    <xf numFmtId="293" fontId="30" fillId="0" borderId="0" applyFont="0" applyFill="0" applyBorder="0" applyAlignment="0" applyProtection="0"/>
    <xf numFmtId="292" fontId="30" fillId="0" borderId="0" applyFont="0" applyFill="0" applyBorder="0" applyAlignment="0" applyProtection="0"/>
    <xf numFmtId="292" fontId="30" fillId="0" borderId="0" applyFont="0" applyFill="0" applyBorder="0" applyAlignment="0" applyProtection="0"/>
    <xf numFmtId="0" fontId="25" fillId="0" borderId="0" applyNumberFormat="0" applyFont="0" applyFill="0" applyAlignment="0"/>
    <xf numFmtId="293" fontId="30" fillId="0" borderId="0" applyFont="0" applyFill="0" applyBorder="0" applyAlignment="0" applyProtection="0"/>
    <xf numFmtId="293" fontId="30" fillId="0" borderId="0" applyFont="0" applyFill="0" applyBorder="0" applyAlignment="0" applyProtection="0"/>
    <xf numFmtId="293" fontId="30" fillId="0" borderId="0" applyFont="0" applyFill="0" applyBorder="0" applyAlignment="0" applyProtection="0"/>
    <xf numFmtId="293" fontId="30" fillId="0" borderId="0" applyFont="0" applyFill="0" applyBorder="0" applyAlignment="0" applyProtection="0"/>
    <xf numFmtId="0" fontId="14" fillId="0" borderId="0" applyFont="0" applyFill="0" applyBorder="0" applyAlignment="0" applyProtection="0"/>
    <xf numFmtId="2" fontId="14" fillId="0" borderId="0" applyFont="0" applyFill="0" applyBorder="0" applyAlignment="0" applyProtection="0"/>
    <xf numFmtId="0" fontId="24" fillId="0" borderId="23">
      <alignment horizontal="left" vertical="center"/>
    </xf>
    <xf numFmtId="0" fontId="24" fillId="0" borderId="23">
      <alignment horizontal="left" vertical="center"/>
    </xf>
    <xf numFmtId="0" fontId="24" fillId="0" borderId="23">
      <alignment horizontal="left" vertical="center"/>
    </xf>
    <xf numFmtId="0" fontId="24" fillId="0" borderId="23">
      <alignment horizontal="left" vertical="center"/>
    </xf>
    <xf numFmtId="0" fontId="25" fillId="0" borderId="0" applyNumberFormat="0" applyFont="0" applyFill="0" applyAlignment="0"/>
    <xf numFmtId="0" fontId="24" fillId="0" borderId="23">
      <alignment horizontal="left" vertical="center"/>
    </xf>
    <xf numFmtId="0" fontId="24" fillId="0" borderId="23">
      <alignment horizontal="left" vertical="center"/>
    </xf>
    <xf numFmtId="0" fontId="24" fillId="0" borderId="22" applyNumberFormat="0" applyAlignment="0" applyProtection="0">
      <alignment horizontal="left" vertical="center"/>
    </xf>
    <xf numFmtId="0" fontId="24" fillId="0" borderId="0" applyNumberFormat="0" applyFill="0" applyBorder="0" applyAlignment="0" applyProtection="0"/>
    <xf numFmtId="0" fontId="157" fillId="0" borderId="0" applyNumberFormat="0" applyFill="0" applyBorder="0" applyAlignment="0" applyProtection="0"/>
    <xf numFmtId="167" fontId="64" fillId="0" borderId="0" applyFont="0" applyFill="0" applyBorder="0" applyAlignment="0" applyProtection="0"/>
    <xf numFmtId="0" fontId="85" fillId="0" borderId="0"/>
    <xf numFmtId="0" fontId="204" fillId="0" borderId="0"/>
    <xf numFmtId="0" fontId="29" fillId="0" borderId="0"/>
    <xf numFmtId="0" fontId="29" fillId="0" borderId="0"/>
    <xf numFmtId="0" fontId="25" fillId="0" borderId="0" applyNumberFormat="0" applyFont="0" applyFill="0" applyAlignment="0"/>
    <xf numFmtId="203"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191" fontId="76" fillId="0" borderId="0" applyFont="0" applyFill="0" applyBorder="0" applyAlignment="0" applyProtection="0"/>
    <xf numFmtId="0" fontId="25" fillId="0" borderId="0" applyNumberFormat="0" applyFont="0" applyFill="0" applyAlignment="0"/>
    <xf numFmtId="186"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0" fontId="14" fillId="0" borderId="40" applyNumberFormat="0" applyFont="0" applyFill="0" applyAlignment="0" applyProtection="0"/>
    <xf numFmtId="294" fontId="29" fillId="0" borderId="0" applyFont="0" applyFill="0" applyBorder="0" applyAlignment="0" applyProtection="0"/>
    <xf numFmtId="0" fontId="25" fillId="0" borderId="0" applyNumberFormat="0" applyFont="0" applyFill="0" applyAlignment="0"/>
    <xf numFmtId="14" fontId="176" fillId="0" borderId="0"/>
    <xf numFmtId="0" fontId="205" fillId="0" borderId="0"/>
    <xf numFmtId="0" fontId="174" fillId="0" borderId="0"/>
    <xf numFmtId="0" fontId="175" fillId="0" borderId="0"/>
    <xf numFmtId="40" fontId="206" fillId="0" borderId="0" applyBorder="0">
      <alignment horizontal="right"/>
    </xf>
    <xf numFmtId="0" fontId="207" fillId="0" borderId="0"/>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95" fontId="95" fillId="0" borderId="25">
      <alignment horizontal="right" vertical="center"/>
    </xf>
    <xf numFmtId="174" fontId="29" fillId="0" borderId="25">
      <alignment horizontal="right" vertical="center"/>
    </xf>
    <xf numFmtId="296" fontId="29" fillId="0" borderId="41">
      <alignment horizontal="right" vertical="center"/>
    </xf>
    <xf numFmtId="174" fontId="29" fillId="0" borderId="25">
      <alignment horizontal="right" vertical="center"/>
    </xf>
    <xf numFmtId="297" fontId="208"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98" fontId="95" fillId="0" borderId="25">
      <alignment horizontal="right" vertical="center"/>
    </xf>
    <xf numFmtId="298"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174" fontId="29" fillId="0" borderId="25">
      <alignment horizontal="right" vertical="center"/>
    </xf>
    <xf numFmtId="299" fontId="47" fillId="0" borderId="25">
      <alignment horizontal="right" vertical="center"/>
    </xf>
    <xf numFmtId="174" fontId="29" fillId="0" borderId="25">
      <alignment horizontal="right" vertical="center"/>
    </xf>
    <xf numFmtId="178" fontId="14" fillId="0" borderId="25">
      <alignment horizontal="right" vertical="center"/>
    </xf>
    <xf numFmtId="300" fontId="64" fillId="0" borderId="25">
      <alignment horizontal="right" vertical="center"/>
    </xf>
    <xf numFmtId="300" fontId="64" fillId="0" borderId="25">
      <alignment horizontal="right" vertical="center"/>
    </xf>
    <xf numFmtId="300" fontId="64"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225" fontId="30"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25" fontId="30"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1" fontId="76" fillId="0" borderId="25">
      <alignment horizontal="right" vertical="center"/>
    </xf>
    <xf numFmtId="301" fontId="76" fillId="0" borderId="25">
      <alignment horizontal="right" vertical="center"/>
    </xf>
    <xf numFmtId="225" fontId="30" fillId="0" borderId="25">
      <alignment horizontal="right" vertical="center"/>
    </xf>
    <xf numFmtId="303" fontId="30" fillId="0" borderId="41">
      <alignment horizontal="right" vertical="center"/>
    </xf>
    <xf numFmtId="225" fontId="30" fillId="0" borderId="25">
      <alignment horizontal="right" vertical="center"/>
    </xf>
    <xf numFmtId="225" fontId="30" fillId="0" borderId="25">
      <alignment horizontal="right" vertical="center"/>
    </xf>
    <xf numFmtId="299" fontId="47" fillId="0" borderId="25">
      <alignment horizontal="right" vertical="center"/>
    </xf>
    <xf numFmtId="209" fontId="95" fillId="0" borderId="25">
      <alignment horizontal="right" vertical="center"/>
    </xf>
    <xf numFmtId="304" fontId="14" fillId="0" borderId="25">
      <alignment horizontal="right" vertical="center"/>
    </xf>
    <xf numFmtId="304" fontId="14" fillId="0" borderId="25">
      <alignment horizontal="right" vertical="center"/>
    </xf>
    <xf numFmtId="304" fontId="14" fillId="0" borderId="25">
      <alignment horizontal="right" vertical="center"/>
    </xf>
    <xf numFmtId="304" fontId="14" fillId="0" borderId="25">
      <alignment horizontal="right" vertical="center"/>
    </xf>
    <xf numFmtId="304" fontId="14" fillId="0" borderId="25">
      <alignment horizontal="right" vertical="center"/>
    </xf>
    <xf numFmtId="304" fontId="14" fillId="0" borderId="25">
      <alignment horizontal="right" vertical="center"/>
    </xf>
    <xf numFmtId="304" fontId="14" fillId="0" borderId="25">
      <alignment horizontal="right" vertical="center"/>
    </xf>
    <xf numFmtId="304" fontId="14" fillId="0" borderId="25">
      <alignment horizontal="right" vertical="center"/>
    </xf>
    <xf numFmtId="295" fontId="95" fillId="0" borderId="25">
      <alignment horizontal="right" vertical="center"/>
    </xf>
    <xf numFmtId="225" fontId="30" fillId="0" borderId="25">
      <alignment horizontal="right" vertical="center"/>
    </xf>
    <xf numFmtId="301" fontId="76"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1" fontId="76" fillId="0" borderId="25">
      <alignment horizontal="right" vertical="center"/>
    </xf>
    <xf numFmtId="305" fontId="47"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306" fontId="29" fillId="0" borderId="25">
      <alignment horizontal="right" vertical="center"/>
    </xf>
    <xf numFmtId="306" fontId="29"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6" fontId="29" fillId="0" borderId="25">
      <alignment horizontal="right" vertical="center"/>
    </xf>
    <xf numFmtId="174" fontId="29" fillId="0" borderId="25">
      <alignment horizontal="right" vertical="center"/>
    </xf>
    <xf numFmtId="295" fontId="95" fillId="0" borderId="25">
      <alignment horizontal="right" vertical="center"/>
    </xf>
    <xf numFmtId="295" fontId="95" fillId="0" borderId="25">
      <alignment horizontal="right" vertical="center"/>
    </xf>
    <xf numFmtId="174" fontId="29" fillId="0" borderId="25">
      <alignment horizontal="right" vertical="center"/>
    </xf>
    <xf numFmtId="174" fontId="29" fillId="0" borderId="25">
      <alignment horizontal="right" vertical="center"/>
    </xf>
    <xf numFmtId="301" fontId="76" fillId="0" borderId="25">
      <alignment horizontal="right" vertical="center"/>
    </xf>
    <xf numFmtId="301" fontId="76" fillId="0" borderId="25">
      <alignment horizontal="right" vertical="center"/>
    </xf>
    <xf numFmtId="174" fontId="29" fillId="0" borderId="25">
      <alignment horizontal="right" vertical="center"/>
    </xf>
    <xf numFmtId="174" fontId="29" fillId="0" borderId="25">
      <alignment horizontal="right" vertical="center"/>
    </xf>
    <xf numFmtId="301" fontId="76" fillId="0" borderId="25">
      <alignment horizontal="right" vertical="center"/>
    </xf>
    <xf numFmtId="301" fontId="76" fillId="0" borderId="25">
      <alignment horizontal="right" vertical="center"/>
    </xf>
    <xf numFmtId="305" fontId="47"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174" fontId="29" fillId="0" borderId="25">
      <alignment horizontal="right" vertical="center"/>
    </xf>
    <xf numFmtId="300" fontId="64" fillId="0" borderId="25">
      <alignment horizontal="right" vertical="center"/>
    </xf>
    <xf numFmtId="300" fontId="64" fillId="0" borderId="25">
      <alignment horizontal="right" vertical="center"/>
    </xf>
    <xf numFmtId="305" fontId="47" fillId="0" borderId="25">
      <alignment horizontal="right" vertical="center"/>
    </xf>
    <xf numFmtId="299" fontId="47" fillId="0" borderId="25">
      <alignment horizontal="right" vertical="center"/>
    </xf>
    <xf numFmtId="305" fontId="47" fillId="0" borderId="41">
      <alignment horizontal="right" vertical="center"/>
    </xf>
    <xf numFmtId="305" fontId="47"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25" fontId="30" fillId="0" borderId="25">
      <alignment horizontal="right" vertical="center"/>
    </xf>
    <xf numFmtId="174" fontId="29" fillId="0" borderId="25">
      <alignment horizontal="right" vertical="center"/>
    </xf>
    <xf numFmtId="305" fontId="47" fillId="0" borderId="25">
      <alignment horizontal="right" vertical="center"/>
    </xf>
    <xf numFmtId="296" fontId="29" fillId="0" borderId="41">
      <alignment horizontal="right" vertical="center"/>
    </xf>
    <xf numFmtId="308" fontId="209" fillId="2" borderId="42" applyFont="0" applyFill="0" applyBorder="0"/>
    <xf numFmtId="299" fontId="47" fillId="0" borderId="25">
      <alignment horizontal="right" vertical="center"/>
    </xf>
    <xf numFmtId="309" fontId="47" fillId="0" borderId="41">
      <alignment horizontal="right" vertical="center"/>
    </xf>
    <xf numFmtId="299" fontId="47"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308" fontId="209" fillId="2" borderId="42" applyFont="0" applyFill="0" applyBorder="0"/>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174" fontId="29"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5" fontId="47" fillId="0" borderId="25">
      <alignment horizontal="right" vertical="center"/>
    </xf>
    <xf numFmtId="305" fontId="47"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299" fontId="47"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5" fontId="47" fillId="0" borderId="25">
      <alignment horizontal="right" vertical="center"/>
    </xf>
    <xf numFmtId="300" fontId="64"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7" fontId="14"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1" fontId="76" fillId="0" borderId="25">
      <alignment horizontal="right" vertical="center"/>
    </xf>
    <xf numFmtId="300" fontId="64"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302" fontId="47"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99" fontId="47" fillId="0" borderId="25">
      <alignment horizontal="right" vertical="center"/>
    </xf>
    <xf numFmtId="310" fontId="47" fillId="0" borderId="25">
      <alignment horizontal="right" vertical="center"/>
    </xf>
    <xf numFmtId="310" fontId="47" fillId="0" borderId="25">
      <alignment horizontal="right" vertical="center"/>
    </xf>
    <xf numFmtId="311" fontId="47" fillId="0" borderId="25">
      <alignment horizontal="right" vertical="center"/>
    </xf>
    <xf numFmtId="310" fontId="47" fillId="0" borderId="25">
      <alignment horizontal="right" vertical="center"/>
    </xf>
    <xf numFmtId="312" fontId="47" fillId="0" borderId="41">
      <alignment horizontal="right" vertical="center"/>
    </xf>
    <xf numFmtId="310" fontId="47" fillId="0" borderId="25">
      <alignment horizontal="right" vertical="center"/>
    </xf>
    <xf numFmtId="311" fontId="47"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305" fontId="47" fillId="0" borderId="25">
      <alignment horizontal="right" vertical="center"/>
    </xf>
    <xf numFmtId="305" fontId="47" fillId="0" borderId="41">
      <alignment horizontal="right" vertical="center"/>
    </xf>
    <xf numFmtId="305"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174" fontId="29" fillId="0" borderId="25">
      <alignment horizontal="right" vertical="center"/>
    </xf>
    <xf numFmtId="295" fontId="95" fillId="0" borderId="25">
      <alignment horizontal="right" vertical="center"/>
    </xf>
    <xf numFmtId="209" fontId="95" fillId="0" borderId="25">
      <alignment horizontal="right" vertical="center"/>
    </xf>
    <xf numFmtId="295" fontId="95" fillId="0" borderId="25">
      <alignment horizontal="right" vertical="center"/>
    </xf>
    <xf numFmtId="209" fontId="95"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96" fontId="29" fillId="0" borderId="41">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99" fontId="47"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6" fontId="47" fillId="0" borderId="25">
      <alignment horizontal="right" vertical="center"/>
    </xf>
    <xf numFmtId="176" fontId="47" fillId="0" borderId="25">
      <alignment horizontal="right" vertical="center"/>
    </xf>
    <xf numFmtId="176" fontId="47" fillId="0" borderId="25">
      <alignment horizontal="right" vertical="center"/>
    </xf>
    <xf numFmtId="176" fontId="47" fillId="0" borderId="25">
      <alignment horizontal="right" vertical="center"/>
    </xf>
    <xf numFmtId="176" fontId="47" fillId="0" borderId="25">
      <alignment horizontal="right" vertical="center"/>
    </xf>
    <xf numFmtId="176" fontId="47" fillId="0" borderId="25">
      <alignment horizontal="right" vertical="center"/>
    </xf>
    <xf numFmtId="176" fontId="47" fillId="0" borderId="25">
      <alignment horizontal="right" vertical="center"/>
    </xf>
    <xf numFmtId="176" fontId="47"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09"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8" fontId="95" fillId="0" borderId="25">
      <alignment horizontal="right" vertical="center"/>
    </xf>
    <xf numFmtId="314" fontId="95" fillId="0" borderId="41">
      <alignment horizontal="right" vertical="center"/>
    </xf>
    <xf numFmtId="298" fontId="95" fillId="0" borderId="25">
      <alignment horizontal="right" vertical="center"/>
    </xf>
    <xf numFmtId="301" fontId="76" fillId="0" borderId="25">
      <alignment horizontal="right" vertical="center"/>
    </xf>
    <xf numFmtId="299" fontId="47"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295" fontId="95" fillId="0" borderId="25">
      <alignment horizontal="right" vertical="center"/>
    </xf>
    <xf numFmtId="315" fontId="14" fillId="0" borderId="25">
      <alignment horizontal="right" vertical="center"/>
    </xf>
    <xf numFmtId="174" fontId="29" fillId="0" borderId="25">
      <alignment horizontal="right" vertical="center"/>
    </xf>
    <xf numFmtId="308" fontId="209" fillId="2" borderId="42" applyFont="0" applyFill="0" applyBorder="0"/>
    <xf numFmtId="316" fontId="47" fillId="0" borderId="25">
      <alignment horizontal="right" vertical="center"/>
    </xf>
    <xf numFmtId="316" fontId="47" fillId="0" borderId="25">
      <alignment horizontal="right" vertical="center"/>
    </xf>
    <xf numFmtId="316" fontId="47" fillId="0" borderId="25">
      <alignment horizontal="right" vertical="center"/>
    </xf>
    <xf numFmtId="316" fontId="47" fillId="0" borderId="25">
      <alignment horizontal="right" vertical="center"/>
    </xf>
    <xf numFmtId="316" fontId="47" fillId="0" borderId="25">
      <alignment horizontal="right" vertical="center"/>
    </xf>
    <xf numFmtId="316" fontId="47" fillId="0" borderId="25">
      <alignment horizontal="right" vertical="center"/>
    </xf>
    <xf numFmtId="316" fontId="47" fillId="0" borderId="25">
      <alignment horizontal="right" vertical="center"/>
    </xf>
    <xf numFmtId="316" fontId="47" fillId="0" borderId="25">
      <alignment horizontal="right" vertical="center"/>
    </xf>
    <xf numFmtId="174" fontId="29" fillId="0" borderId="25">
      <alignment horizontal="right" vertical="center"/>
    </xf>
    <xf numFmtId="316" fontId="47"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97" fontId="208" fillId="0" borderId="25">
      <alignment horizontal="right" vertical="center"/>
    </xf>
    <xf numFmtId="225" fontId="30" fillId="0" borderId="25">
      <alignment horizontal="right" vertical="center"/>
    </xf>
    <xf numFmtId="303" fontId="30" fillId="0" borderId="41">
      <alignment horizontal="right" vertical="center"/>
    </xf>
    <xf numFmtId="225" fontId="30" fillId="0" borderId="25">
      <alignment horizontal="right" vertical="center"/>
    </xf>
    <xf numFmtId="308" fontId="209" fillId="2" borderId="42" applyFont="0" applyFill="0" applyBorder="0"/>
    <xf numFmtId="174" fontId="29" fillId="0" borderId="25">
      <alignment horizontal="right" vertical="center"/>
    </xf>
    <xf numFmtId="296" fontId="29" fillId="0" borderId="41">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313" fontId="47" fillId="0" borderId="25">
      <alignment horizontal="right" vertical="center"/>
    </xf>
    <xf numFmtId="174" fontId="29" fillId="0" borderId="25">
      <alignment horizontal="right" vertical="center"/>
    </xf>
    <xf numFmtId="296" fontId="29" fillId="0" borderId="41">
      <alignment horizontal="right" vertical="center"/>
    </xf>
    <xf numFmtId="174" fontId="29" fillId="0" borderId="25">
      <alignment horizontal="right" vertical="center"/>
    </xf>
    <xf numFmtId="174" fontId="29" fillId="0" borderId="25">
      <alignment horizontal="right" vertical="center"/>
    </xf>
    <xf numFmtId="174" fontId="29" fillId="0" borderId="25">
      <alignment horizontal="right" vertical="center"/>
    </xf>
    <xf numFmtId="317" fontId="210" fillId="0" borderId="25">
      <alignment horizontal="right" vertical="center"/>
    </xf>
    <xf numFmtId="317" fontId="210" fillId="0" borderId="25">
      <alignment horizontal="right" vertical="center"/>
    </xf>
    <xf numFmtId="317" fontId="210" fillId="0" borderId="25">
      <alignment horizontal="right" vertical="center"/>
    </xf>
    <xf numFmtId="317" fontId="210" fillId="0" borderId="25">
      <alignment horizontal="right" vertical="center"/>
    </xf>
    <xf numFmtId="317" fontId="210" fillId="0" borderId="25">
      <alignment horizontal="right" vertical="center"/>
    </xf>
    <xf numFmtId="317" fontId="210" fillId="0" borderId="25">
      <alignment horizontal="right" vertical="center"/>
    </xf>
    <xf numFmtId="317" fontId="210" fillId="0" borderId="25">
      <alignment horizontal="right" vertical="center"/>
    </xf>
    <xf numFmtId="317" fontId="210" fillId="0" borderId="25">
      <alignment horizontal="right" vertical="center"/>
    </xf>
    <xf numFmtId="3" fontId="211" fillId="0" borderId="10"/>
    <xf numFmtId="229" fontId="118" fillId="0" borderId="2">
      <protection hidden="1"/>
    </xf>
    <xf numFmtId="0" fontId="212" fillId="0" borderId="0">
      <alignment horizontal="center" vertical="center" wrapText="1"/>
    </xf>
    <xf numFmtId="49" fontId="77" fillId="0" borderId="0" applyFill="0" applyBorder="0" applyAlignment="0"/>
    <xf numFmtId="49" fontId="77" fillId="0" borderId="0" applyFill="0" applyBorder="0" applyAlignment="0"/>
    <xf numFmtId="318" fontId="14" fillId="0" borderId="0" applyFill="0" applyBorder="0" applyAlignment="0"/>
    <xf numFmtId="227" fontId="14" fillId="0" borderId="0" applyFill="0" applyBorder="0" applyAlignment="0"/>
    <xf numFmtId="176" fontId="14" fillId="0" borderId="0" applyFill="0" applyBorder="0" applyAlignment="0"/>
    <xf numFmtId="212" fontId="14" fillId="0" borderId="0" applyFill="0" applyBorder="0" applyAlignment="0"/>
    <xf numFmtId="49" fontId="213" fillId="0" borderId="0">
      <alignment horizontal="justify" vertical="center" wrapText="1"/>
    </xf>
    <xf numFmtId="49" fontId="213" fillId="0" borderId="0">
      <alignment horizontal="justify" vertical="center" wrapText="1"/>
    </xf>
    <xf numFmtId="0" fontId="214" fillId="0" borderId="5">
      <alignment horizontal="center" vertical="center" wrapText="1"/>
    </xf>
    <xf numFmtId="0" fontId="215" fillId="0" borderId="0">
      <alignment horizontal="center"/>
    </xf>
    <xf numFmtId="0" fontId="63" fillId="0" borderId="0" applyNumberFormat="0" applyFill="0" applyBorder="0" applyAlignment="0" applyProtection="0"/>
    <xf numFmtId="0" fontId="216" fillId="0" borderId="0" applyNumberFormat="0" applyFill="0" applyBorder="0" applyAlignment="0" applyProtection="0"/>
    <xf numFmtId="40" fontId="46" fillId="0" borderId="0"/>
    <xf numFmtId="0" fontId="217" fillId="3" borderId="6" applyNumberFormat="0" applyAlignment="0" applyProtection="0"/>
    <xf numFmtId="0" fontId="105" fillId="3" borderId="6" applyNumberFormat="0" applyAlignment="0" applyProtection="0"/>
    <xf numFmtId="0" fontId="218" fillId="0" borderId="5"/>
    <xf numFmtId="3" fontId="219" fillId="0" borderId="0" applyNumberFormat="0" applyFill="0" applyBorder="0" applyAlignment="0" applyProtection="0">
      <alignment horizontal="center" wrapText="1"/>
    </xf>
    <xf numFmtId="0" fontId="220" fillId="0" borderId="43" applyBorder="0" applyAlignment="0">
      <alignment horizontal="center" vertical="center"/>
    </xf>
    <xf numFmtId="0" fontId="221" fillId="0" borderId="0" applyNumberFormat="0" applyFill="0" applyBorder="0" applyAlignment="0" applyProtection="0">
      <alignment horizontal="centerContinuous"/>
    </xf>
    <xf numFmtId="0" fontId="150" fillId="0" borderId="44" applyNumberFormat="0" applyFill="0" applyBorder="0" applyAlignment="0" applyProtection="0">
      <alignment horizontal="center" vertical="center" wrapText="1"/>
    </xf>
    <xf numFmtId="0" fontId="216" fillId="0" borderId="0" applyNumberFormat="0" applyFill="0" applyBorder="0" applyAlignment="0" applyProtection="0"/>
    <xf numFmtId="0" fontId="216" fillId="0" borderId="0" applyNumberFormat="0" applyFill="0" applyBorder="0" applyAlignment="0" applyProtection="0"/>
    <xf numFmtId="0" fontId="216" fillId="0" borderId="0" applyNumberFormat="0" applyFill="0" applyBorder="0" applyAlignment="0" applyProtection="0"/>
    <xf numFmtId="0" fontId="222" fillId="0" borderId="45" applyNumberFormat="0" applyBorder="0" applyAlignment="0">
      <alignment vertical="center"/>
    </xf>
    <xf numFmtId="0" fontId="14" fillId="0" borderId="40" applyNumberFormat="0" applyFont="0" applyFill="0" applyAlignment="0" applyProtection="0"/>
    <xf numFmtId="0" fontId="14" fillId="0" borderId="40" applyNumberFormat="0" applyFont="0" applyFill="0" applyAlignment="0" applyProtection="0"/>
    <xf numFmtId="0" fontId="14" fillId="0" borderId="40" applyNumberFormat="0" applyFont="0" applyFill="0" applyAlignment="0" applyProtection="0"/>
    <xf numFmtId="0" fontId="14" fillId="0" borderId="40" applyNumberFormat="0" applyFont="0" applyFill="0" applyAlignment="0" applyProtection="0"/>
    <xf numFmtId="0" fontId="14" fillId="0" borderId="40" applyNumberFormat="0" applyFont="0" applyFill="0" applyAlignment="0" applyProtection="0"/>
    <xf numFmtId="0" fontId="14" fillId="0" borderId="40" applyNumberFormat="0" applyFont="0" applyFill="0" applyAlignment="0" applyProtection="0"/>
    <xf numFmtId="0" fontId="223" fillId="0" borderId="46" applyNumberFormat="0" applyFill="0" applyAlignment="0" applyProtection="0"/>
    <xf numFmtId="0" fontId="134" fillId="0" borderId="46" applyNumberFormat="0" applyFill="0" applyAlignment="0" applyProtection="0"/>
    <xf numFmtId="0" fontId="224" fillId="7" borderId="0" applyNumberFormat="0" applyBorder="0" applyAlignment="0" applyProtection="0"/>
    <xf numFmtId="0" fontId="146" fillId="7" borderId="0" applyNumberFormat="0" applyBorder="0" applyAlignment="0" applyProtection="0"/>
    <xf numFmtId="0" fontId="218" fillId="0" borderId="47">
      <alignment horizontal="center"/>
    </xf>
    <xf numFmtId="0" fontId="225" fillId="0" borderId="0"/>
    <xf numFmtId="0" fontId="53" fillId="0" borderId="0">
      <alignment wrapText="1"/>
    </xf>
    <xf numFmtId="0" fontId="53" fillId="0" borderId="0">
      <alignment wrapText="1" shrinkToFit="1"/>
    </xf>
    <xf numFmtId="0" fontId="53" fillId="0" borderId="0">
      <alignment horizontal="center" vertical="center" wrapText="1" shrinkToFit="1"/>
    </xf>
    <xf numFmtId="0" fontId="226" fillId="58" borderId="1">
      <alignment horizontal="center" vertical="center"/>
      <protection hidden="1"/>
    </xf>
    <xf numFmtId="180" fontId="14" fillId="0" borderId="0" applyFont="0" applyFill="0" applyBorder="0" applyAlignment="0" applyProtection="0"/>
    <xf numFmtId="319" fontId="14" fillId="0" borderId="0" applyFont="0" applyFill="0" applyBorder="0" applyAlignment="0" applyProtection="0"/>
    <xf numFmtId="175" fontId="29" fillId="0" borderId="25">
      <alignment horizontal="center"/>
    </xf>
    <xf numFmtId="175" fontId="29" fillId="0" borderId="25">
      <alignment horizontal="center"/>
    </xf>
    <xf numFmtId="320" fontId="227" fillId="0" borderId="0" applyNumberFormat="0" applyFont="0" applyFill="0" applyBorder="0" applyAlignment="0">
      <alignment horizontal="centerContinuous"/>
    </xf>
    <xf numFmtId="0" fontId="70" fillId="0" borderId="0">
      <alignment vertical="center" wrapText="1"/>
      <protection locked="0"/>
    </xf>
    <xf numFmtId="0" fontId="47" fillId="0" borderId="48"/>
    <xf numFmtId="0" fontId="47" fillId="0" borderId="48"/>
    <xf numFmtId="0" fontId="228" fillId="0" borderId="49"/>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64" fillId="0" borderId="5" applyNumberFormat="0" applyBorder="0" applyAlignment="0"/>
    <xf numFmtId="0" fontId="229" fillId="0" borderId="7" applyNumberFormat="0" applyBorder="0" applyAlignment="0">
      <alignment horizontal="center"/>
    </xf>
    <xf numFmtId="3" fontId="230" fillId="0" borderId="20" applyNumberFormat="0" applyBorder="0" applyAlignment="0"/>
    <xf numFmtId="0" fontId="231" fillId="0" borderId="50" applyNumberFormat="0" applyAlignment="0">
      <alignment horizontal="center"/>
    </xf>
    <xf numFmtId="0" fontId="70" fillId="0" borderId="0"/>
    <xf numFmtId="0" fontId="231" fillId="0" borderId="50" applyNumberFormat="0" applyAlignment="0">
      <alignment horizontal="center"/>
    </xf>
    <xf numFmtId="0" fontId="232" fillId="42" borderId="0" applyNumberFormat="0" applyBorder="0" applyAlignment="0" applyProtection="0"/>
    <xf numFmtId="0" fontId="178" fillId="42" borderId="0" applyNumberFormat="0" applyBorder="0" applyAlignment="0" applyProtection="0"/>
    <xf numFmtId="264" fontId="163" fillId="0" borderId="0" applyFont="0" applyFill="0" applyBorder="0" applyAlignment="0" applyProtection="0"/>
    <xf numFmtId="321" fontId="47" fillId="0" borderId="0" applyFont="0" applyFill="0" applyBorder="0" applyAlignment="0" applyProtection="0"/>
    <xf numFmtId="322" fontId="47" fillId="0" borderId="0" applyFont="0" applyFill="0" applyBorder="0" applyAlignment="0" applyProtection="0"/>
    <xf numFmtId="0" fontId="24" fillId="0" borderId="27">
      <alignment horizontal="center"/>
    </xf>
    <xf numFmtId="0" fontId="233" fillId="0" borderId="0" applyNumberFormat="0" applyFill="0" applyBorder="0" applyAlignment="0" applyProtection="0"/>
    <xf numFmtId="0" fontId="234" fillId="0" borderId="0" applyNumberFormat="0" applyFill="0" applyBorder="0" applyAlignment="0" applyProtection="0"/>
    <xf numFmtId="0" fontId="235" fillId="0" borderId="0" applyNumberFormat="0" applyFill="0" applyBorder="0" applyAlignment="0" applyProtection="0"/>
    <xf numFmtId="0" fontId="138" fillId="0" borderId="0" applyNumberFormat="0" applyFill="0" applyBorder="0" applyAlignment="0" applyProtection="0"/>
    <xf numFmtId="176" fontId="29" fillId="0" borderId="0"/>
    <xf numFmtId="176" fontId="29" fillId="0" borderId="0"/>
    <xf numFmtId="177" fontId="29" fillId="0" borderId="1"/>
    <xf numFmtId="177" fontId="29" fillId="0" borderId="1"/>
    <xf numFmtId="0" fontId="236" fillId="0" borderId="0"/>
    <xf numFmtId="0" fontId="65" fillId="0" borderId="0"/>
    <xf numFmtId="3" fontId="29" fillId="0" borderId="0" applyNumberFormat="0" applyBorder="0" applyAlignment="0" applyProtection="0">
      <alignment horizontal="centerContinuous"/>
      <protection locked="0"/>
    </xf>
    <xf numFmtId="3" fontId="29" fillId="0" borderId="0" applyNumberFormat="0" applyBorder="0" applyAlignment="0" applyProtection="0">
      <alignment horizontal="centerContinuous"/>
      <protection locked="0"/>
    </xf>
    <xf numFmtId="3" fontId="237" fillId="0" borderId="0">
      <protection locked="0"/>
    </xf>
    <xf numFmtId="0" fontId="236" fillId="0" borderId="0"/>
    <xf numFmtId="0" fontId="238" fillId="0" borderId="51" applyFill="0" applyBorder="0" applyAlignment="0">
      <alignment horizontal="center"/>
    </xf>
    <xf numFmtId="5" fontId="239" fillId="59" borderId="43">
      <alignment vertical="top"/>
    </xf>
    <xf numFmtId="278" fontId="239" fillId="59" borderId="43">
      <alignment vertical="top"/>
    </xf>
    <xf numFmtId="0" fontId="21" fillId="0" borderId="0" applyBorder="0"/>
    <xf numFmtId="5" fontId="30" fillId="0" borderId="34">
      <alignment horizontal="left" vertical="top"/>
    </xf>
    <xf numFmtId="0" fontId="240" fillId="0" borderId="34">
      <alignment horizontal="left" vertical="center"/>
    </xf>
    <xf numFmtId="0" fontId="213" fillId="60" borderId="1">
      <alignment horizontal="left" vertical="center"/>
    </xf>
    <xf numFmtId="0" fontId="213" fillId="61" borderId="1">
      <alignment horizontal="left" vertical="center"/>
    </xf>
    <xf numFmtId="6" fontId="241" fillId="62" borderId="43"/>
    <xf numFmtId="284" fontId="241" fillId="62" borderId="43"/>
    <xf numFmtId="323" fontId="160" fillId="0" borderId="43">
      <alignment horizontal="left" vertical="top"/>
    </xf>
    <xf numFmtId="278" fontId="160" fillId="0" borderId="43">
      <alignment horizontal="left" vertical="top"/>
    </xf>
    <xf numFmtId="0" fontId="242" fillId="63" borderId="0">
      <alignment horizontal="left" vertical="center"/>
    </xf>
    <xf numFmtId="0" fontId="14" fillId="0" borderId="0" applyFont="0" applyFill="0" applyBorder="0" applyAlignment="0" applyProtection="0"/>
    <xf numFmtId="0" fontId="14" fillId="0" borderId="0" applyFont="0" applyFill="0" applyBorder="0" applyAlignment="0" applyProtection="0"/>
    <xf numFmtId="324" fontId="14" fillId="0" borderId="0" applyFont="0" applyFill="0" applyBorder="0" applyAlignment="0" applyProtection="0"/>
    <xf numFmtId="325" fontId="14" fillId="0" borderId="0" applyFont="0" applyFill="0" applyBorder="0" applyAlignment="0" applyProtection="0"/>
    <xf numFmtId="42" fontId="126" fillId="0" borderId="0" applyFont="0" applyFill="0" applyBorder="0" applyAlignment="0" applyProtection="0"/>
    <xf numFmtId="44" fontId="126" fillId="0" borderId="0" applyFont="0" applyFill="0" applyBorder="0" applyAlignment="0" applyProtection="0"/>
    <xf numFmtId="0" fontId="234" fillId="0" borderId="0" applyNumberFormat="0" applyFill="0" applyBorder="0" applyAlignment="0" applyProtection="0"/>
    <xf numFmtId="0" fontId="234" fillId="0" borderId="0" applyNumberFormat="0" applyFill="0" applyBorder="0" applyAlignment="0" applyProtection="0"/>
    <xf numFmtId="0" fontId="234" fillId="0" borderId="0" applyNumberFormat="0" applyFill="0" applyBorder="0" applyAlignment="0" applyProtection="0"/>
    <xf numFmtId="0" fontId="243" fillId="0" borderId="0" applyNumberFormat="0" applyFont="0" applyFill="0" applyBorder="0" applyProtection="0">
      <alignment horizontal="center" vertical="center" wrapText="1"/>
    </xf>
    <xf numFmtId="0" fontId="14" fillId="0" borderId="0" applyFont="0" applyFill="0" applyBorder="0" applyAlignment="0" applyProtection="0"/>
    <xf numFmtId="0" fontId="14" fillId="0" borderId="0" applyFont="0" applyFill="0" applyBorder="0" applyAlignment="0" applyProtection="0"/>
    <xf numFmtId="0" fontId="244" fillId="0" borderId="52" applyNumberFormat="0" applyFont="0" applyAlignment="0">
      <alignment horizontal="center"/>
    </xf>
    <xf numFmtId="0" fontId="245" fillId="6" borderId="0" applyNumberFormat="0" applyBorder="0" applyAlignment="0" applyProtection="0"/>
    <xf numFmtId="0" fontId="99" fillId="6" borderId="0" applyNumberFormat="0" applyBorder="0" applyAlignment="0" applyProtection="0"/>
    <xf numFmtId="0" fontId="246" fillId="0" borderId="0" applyNumberFormat="0" applyFill="0" applyBorder="0" applyAlignment="0" applyProtection="0"/>
    <xf numFmtId="0" fontId="95" fillId="0" borderId="53" applyFont="0" applyBorder="0" applyAlignment="0">
      <alignment horizontal="center"/>
    </xf>
    <xf numFmtId="180" fontId="47" fillId="0" borderId="0" applyFont="0" applyFill="0" applyBorder="0" applyAlignment="0" applyProtection="0"/>
    <xf numFmtId="0" fontId="247" fillId="0" borderId="0">
      <alignment vertical="center"/>
    </xf>
    <xf numFmtId="42" fontId="248" fillId="0" borderId="0" applyFont="0" applyFill="0" applyBorder="0" applyAlignment="0" applyProtection="0"/>
    <xf numFmtId="44" fontId="248" fillId="0" borderId="0" applyFont="0" applyFill="0" applyBorder="0" applyAlignment="0" applyProtection="0"/>
    <xf numFmtId="0" fontId="248" fillId="0" borderId="0"/>
    <xf numFmtId="0" fontId="31" fillId="0" borderId="0" applyFont="0" applyFill="0" applyBorder="0" applyAlignment="0" applyProtection="0"/>
    <xf numFmtId="0" fontId="31" fillId="0" borderId="0" applyFont="0" applyFill="0" applyBorder="0" applyAlignment="0" applyProtection="0"/>
    <xf numFmtId="0" fontId="10" fillId="0" borderId="0">
      <alignment vertical="center"/>
    </xf>
    <xf numFmtId="40" fontId="32" fillId="0" borderId="0" applyFont="0" applyFill="0" applyBorder="0" applyAlignment="0" applyProtection="0"/>
    <xf numFmtId="38"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9" fontId="249" fillId="0" borderId="0" applyBorder="0" applyAlignment="0" applyProtection="0"/>
    <xf numFmtId="0" fontId="34" fillId="0" borderId="0"/>
    <xf numFmtId="0" fontId="250" fillId="0" borderId="4"/>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82" fillId="0" borderId="0" applyFont="0" applyFill="0" applyBorder="0" applyAlignment="0" applyProtection="0"/>
    <xf numFmtId="0" fontId="82"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0" fontId="82" fillId="0" borderId="0"/>
    <xf numFmtId="0" fontId="251" fillId="0" borderId="0"/>
    <xf numFmtId="0" fontId="25" fillId="0" borderId="0"/>
    <xf numFmtId="0" fontId="68" fillId="48" borderId="32" applyNumberFormat="0" applyAlignment="0"/>
    <xf numFmtId="180" fontId="35" fillId="0" borderId="0" applyFont="0" applyFill="0" applyBorder="0" applyAlignment="0" applyProtection="0"/>
    <xf numFmtId="181" fontId="35" fillId="0" borderId="0" applyFont="0" applyFill="0" applyBorder="0" applyAlignment="0" applyProtection="0"/>
    <xf numFmtId="0" fontId="68" fillId="2" borderId="32" applyNumberFormat="0" applyAlignment="0"/>
    <xf numFmtId="0" fontId="25" fillId="0" borderId="0">
      <protection locked="0"/>
    </xf>
    <xf numFmtId="181" fontId="10" fillId="0" borderId="0" applyFont="0" applyFill="0" applyBorder="0" applyAlignment="0" applyProtection="0"/>
    <xf numFmtId="180" fontId="10" fillId="0" borderId="0" applyFont="0" applyFill="0" applyBorder="0" applyAlignment="0" applyProtection="0"/>
    <xf numFmtId="217" fontId="14" fillId="0" borderId="0" applyFont="0" applyFill="0" applyBorder="0" applyAlignment="0" applyProtection="0"/>
    <xf numFmtId="216" fontId="14" fillId="0" borderId="0" applyFont="0" applyFill="0" applyBorder="0" applyAlignment="0" applyProtection="0"/>
    <xf numFmtId="0" fontId="68" fillId="0" borderId="0"/>
    <xf numFmtId="0" fontId="14" fillId="0" borderId="0"/>
    <xf numFmtId="0" fontId="68" fillId="0" borderId="0"/>
    <xf numFmtId="182" fontId="35" fillId="0" borderId="0" applyFont="0" applyFill="0" applyBorder="0" applyAlignment="0" applyProtection="0"/>
    <xf numFmtId="182" fontId="68" fillId="0" borderId="0" applyFont="0" applyFill="0" applyBorder="0" applyAlignment="0" applyProtection="0"/>
    <xf numFmtId="183" fontId="35" fillId="0" borderId="0" applyFont="0" applyFill="0" applyBorder="0" applyAlignment="0" applyProtection="0"/>
    <xf numFmtId="281" fontId="14" fillId="0" borderId="0" applyFont="0" applyFill="0" applyBorder="0" applyAlignment="0" applyProtection="0"/>
    <xf numFmtId="280" fontId="14" fillId="0" borderId="0" applyFont="0" applyFill="0" applyBorder="0" applyAlignment="0" applyProtection="0"/>
    <xf numFmtId="0" fontId="254" fillId="0" borderId="0"/>
    <xf numFmtId="9" fontId="11" fillId="0" borderId="0" applyFont="0" applyFill="0" applyBorder="0" applyAlignment="0" applyProtection="0"/>
    <xf numFmtId="43" fontId="11" fillId="0" borderId="0" applyFont="0" applyFill="0" applyBorder="0" applyAlignment="0" applyProtection="0"/>
    <xf numFmtId="43" fontId="252" fillId="0" borderId="0" applyFont="0" applyFill="0" applyBorder="0" applyAlignment="0" applyProtection="0"/>
    <xf numFmtId="41" fontId="13" fillId="0" borderId="0" applyFont="0" applyFill="0" applyBorder="0" applyAlignment="0" applyProtection="0"/>
    <xf numFmtId="0" fontId="42" fillId="0" borderId="0"/>
    <xf numFmtId="0" fontId="13" fillId="0" borderId="0"/>
    <xf numFmtId="165" fontId="252" fillId="0" borderId="0" applyFont="0" applyFill="0" applyBorder="0" applyAlignment="0" applyProtection="0"/>
    <xf numFmtId="0" fontId="3" fillId="0" borderId="0"/>
    <xf numFmtId="0" fontId="10" fillId="0" borderId="0"/>
    <xf numFmtId="0" fontId="13" fillId="0" borderId="0"/>
    <xf numFmtId="0" fontId="13" fillId="0" borderId="0"/>
    <xf numFmtId="0" fontId="2" fillId="0" borderId="0"/>
    <xf numFmtId="0" fontId="2"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Protection="0"/>
    <xf numFmtId="0" fontId="65" fillId="0" borderId="0"/>
    <xf numFmtId="3" fontId="66" fillId="0" borderId="1"/>
    <xf numFmtId="3" fontId="66" fillId="0" borderId="1"/>
    <xf numFmtId="187" fontId="67" fillId="0" borderId="2">
      <alignment horizontal="center"/>
      <protection hidden="1"/>
    </xf>
    <xf numFmtId="187" fontId="67" fillId="0" borderId="2">
      <alignment horizontal="center"/>
      <protection hidden="1"/>
    </xf>
    <xf numFmtId="187" fontId="67" fillId="0" borderId="2">
      <alignment horizontal="center"/>
      <protection hidden="1"/>
    </xf>
    <xf numFmtId="327" fontId="257" fillId="0" borderId="0" applyFont="0" applyFill="0" applyBorder="0" applyAlignment="0" applyProtection="0"/>
    <xf numFmtId="328" fontId="47" fillId="0" borderId="0" applyFont="0" applyFill="0" applyBorder="0" applyAlignment="0" applyProtection="0"/>
    <xf numFmtId="169" fontId="14" fillId="0" borderId="0" applyFont="0" applyFill="0" applyBorder="0" applyAlignment="0" applyProtection="0"/>
    <xf numFmtId="0" fontId="14" fillId="0" borderId="0"/>
    <xf numFmtId="0" fontId="14" fillId="0" borderId="0"/>
    <xf numFmtId="0" fontId="14" fillId="0" borderId="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329" fontId="25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330" fontId="47" fillId="0" borderId="0" applyFont="0" applyFill="0" applyBorder="0" applyAlignment="0" applyProtection="0"/>
    <xf numFmtId="16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6"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331" fontId="76" fillId="0" borderId="0" applyFont="0" applyFill="0" applyBorder="0" applyAlignment="0" applyProtection="0"/>
    <xf numFmtId="42" fontId="76" fillId="0" borderId="0" applyFont="0" applyFill="0" applyBorder="0" applyAlignment="0" applyProtection="0"/>
    <xf numFmtId="0" fontId="51" fillId="0" borderId="0"/>
    <xf numFmtId="0" fontId="77" fillId="0" borderId="0">
      <alignment vertical="top"/>
    </xf>
    <xf numFmtId="0" fontId="77" fillId="0" borderId="0">
      <alignment vertical="top"/>
    </xf>
    <xf numFmtId="0" fontId="14" fillId="0" borderId="0"/>
    <xf numFmtId="0" fontId="51" fillId="0" borderId="0"/>
    <xf numFmtId="0" fontId="30" fillId="0" borderId="0" applyNumberFormat="0" applyFill="0" applyBorder="0" applyAlignment="0" applyProtection="0"/>
    <xf numFmtId="0" fontId="51" fillId="0" borderId="0"/>
    <xf numFmtId="0" fontId="26" fillId="0" borderId="0"/>
    <xf numFmtId="332"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65"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33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201" fontId="76" fillId="0" borderId="0" applyFont="0" applyFill="0" applyBorder="0" applyAlignment="0" applyProtection="0"/>
    <xf numFmtId="42" fontId="76" fillId="0" borderId="0" applyFont="0" applyFill="0" applyBorder="0" applyAlignment="0" applyProtection="0"/>
    <xf numFmtId="332"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65"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333"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164" fontId="76" fillId="0" borderId="0" applyFont="0" applyFill="0" applyBorder="0" applyAlignment="0" applyProtection="0"/>
    <xf numFmtId="180" fontId="76" fillId="0" borderId="0" applyFont="0" applyFill="0" applyBorder="0" applyAlignment="0" applyProtection="0"/>
    <xf numFmtId="19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331"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42" fontId="76" fillId="0" borderId="0" applyFont="0" applyFill="0" applyBorder="0" applyAlignment="0" applyProtection="0"/>
    <xf numFmtId="201" fontId="76" fillId="0" borderId="0" applyFont="0" applyFill="0" applyBorder="0" applyAlignment="0" applyProtection="0"/>
    <xf numFmtId="42" fontId="76" fillId="0" borderId="0" applyFont="0" applyFill="0" applyBorder="0" applyAlignment="0" applyProtection="0"/>
    <xf numFmtId="333"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164" fontId="76" fillId="0" borderId="0" applyFont="0" applyFill="0" applyBorder="0" applyAlignment="0" applyProtection="0"/>
    <xf numFmtId="180" fontId="76" fillId="0" borderId="0" applyFont="0" applyFill="0" applyBorder="0" applyAlignment="0" applyProtection="0"/>
    <xf numFmtId="19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332"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65"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0" fontId="30" fillId="0" borderId="0" applyNumberFormat="0" applyFill="0" applyBorder="0" applyAlignment="0" applyProtection="0"/>
    <xf numFmtId="201" fontId="76" fillId="0" borderId="0" applyFont="0" applyFill="0" applyBorder="0" applyAlignment="0" applyProtection="0"/>
    <xf numFmtId="42" fontId="76" fillId="0" borderId="0" applyFont="0" applyFill="0" applyBorder="0" applyAlignment="0" applyProtection="0"/>
    <xf numFmtId="0" fontId="77" fillId="0" borderId="0">
      <alignment vertical="top"/>
    </xf>
    <xf numFmtId="333" fontId="76" fillId="0" borderId="0" applyFont="0" applyFill="0" applyBorder="0" applyAlignment="0" applyProtection="0"/>
    <xf numFmtId="41" fontId="76" fillId="0" borderId="0" applyFont="0" applyFill="0" applyBorder="0" applyAlignment="0" applyProtection="0"/>
    <xf numFmtId="193" fontId="76" fillId="0" borderId="0" applyFont="0" applyFill="0" applyBorder="0" applyAlignment="0" applyProtection="0"/>
    <xf numFmtId="164" fontId="76" fillId="0" borderId="0" applyFont="0" applyFill="0" applyBorder="0" applyAlignment="0" applyProtection="0"/>
    <xf numFmtId="180" fontId="76" fillId="0" borderId="0" applyFont="0" applyFill="0" applyBorder="0" applyAlignment="0" applyProtection="0"/>
    <xf numFmtId="193" fontId="76" fillId="0" borderId="0" applyFont="0" applyFill="0" applyBorder="0" applyAlignment="0" applyProtection="0"/>
    <xf numFmtId="193"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41" fontId="76" fillId="0" borderId="0" applyFont="0" applyFill="0" applyBorder="0" applyAlignment="0" applyProtection="0"/>
    <xf numFmtId="332" fontId="76" fillId="0" borderId="0" applyFont="0" applyFill="0" applyBorder="0" applyAlignment="0" applyProtection="0"/>
    <xf numFmtId="43" fontId="76" fillId="0" borderId="0" applyFont="0" applyFill="0" applyBorder="0" applyAlignment="0" applyProtection="0"/>
    <xf numFmtId="196" fontId="76" fillId="0" borderId="0" applyFont="0" applyFill="0" applyBorder="0" applyAlignment="0" applyProtection="0"/>
    <xf numFmtId="165" fontId="76" fillId="0" borderId="0" applyFont="0" applyFill="0" applyBorder="0" applyAlignment="0" applyProtection="0"/>
    <xf numFmtId="181" fontId="76" fillId="0" borderId="0" applyFont="0" applyFill="0" applyBorder="0" applyAlignment="0" applyProtection="0"/>
    <xf numFmtId="196" fontId="76" fillId="0" borderId="0" applyFont="0" applyFill="0" applyBorder="0" applyAlignment="0" applyProtection="0"/>
    <xf numFmtId="196"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331" fontId="76"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3" fillId="0" borderId="0"/>
    <xf numFmtId="0" fontId="258" fillId="0" borderId="0"/>
    <xf numFmtId="0" fontId="10" fillId="0" borderId="0"/>
    <xf numFmtId="3" fontId="66" fillId="0" borderId="1"/>
    <xf numFmtId="3" fontId="66" fillId="0" borderId="1"/>
    <xf numFmtId="3" fontId="66" fillId="0" borderId="1"/>
    <xf numFmtId="3" fontId="66" fillId="0" borderId="1"/>
    <xf numFmtId="0" fontId="15" fillId="2" borderId="0"/>
    <xf numFmtId="0" fontId="15" fillId="2" borderId="0"/>
    <xf numFmtId="0" fontId="15" fillId="2" borderId="0"/>
    <xf numFmtId="0" fontId="15" fillId="2" borderId="0"/>
    <xf numFmtId="0" fontId="15" fillId="3" borderId="0"/>
    <xf numFmtId="0" fontId="85" fillId="2" borderId="0"/>
    <xf numFmtId="334" fontId="259" fillId="0" borderId="0" applyFont="0" applyFill="0" applyBorder="0" applyAlignment="0" applyProtection="0"/>
    <xf numFmtId="0" fontId="260" fillId="64" borderId="40" applyFont="0" applyFill="0" applyAlignment="0">
      <alignment vertical="center" wrapText="1"/>
    </xf>
    <xf numFmtId="0" fontId="47" fillId="0" borderId="5" applyFont="0" applyFill="0" applyAlignment="0"/>
    <xf numFmtId="0" fontId="261" fillId="0" borderId="0" applyAlignment="0"/>
    <xf numFmtId="0" fontId="16" fillId="3" borderId="0"/>
    <xf numFmtId="0" fontId="85" fillId="2" borderId="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7" fillId="3" borderId="0"/>
    <xf numFmtId="0" fontId="85" fillId="2" borderId="0"/>
    <xf numFmtId="0" fontId="85" fillId="0" borderId="0">
      <alignment wrapText="1"/>
    </xf>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167" fontId="262" fillId="0" borderId="54" applyNumberFormat="0" applyFont="0" applyBorder="0" applyAlignment="0">
      <alignment horizontal="center" vertical="center"/>
    </xf>
    <xf numFmtId="0" fontId="30" fillId="0" borderId="0"/>
    <xf numFmtId="0" fontId="30" fillId="0" borderId="0"/>
    <xf numFmtId="0" fontId="30" fillId="0" borderId="0"/>
    <xf numFmtId="0" fontId="47" fillId="0" borderId="0"/>
    <xf numFmtId="0" fontId="93" fillId="15" borderId="0" applyNumberFormat="0" applyBorder="0" applyAlignment="0" applyProtection="0"/>
    <xf numFmtId="0" fontId="93" fillId="15" borderId="0" applyNumberFormat="0" applyBorder="0" applyAlignment="0" applyProtection="0"/>
    <xf numFmtId="0" fontId="93" fillId="12" borderId="0" applyNumberFormat="0" applyBorder="0" applyAlignment="0" applyProtection="0"/>
    <xf numFmtId="0" fontId="93" fillId="12"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6" borderId="0" applyNumberFormat="0" applyBorder="0" applyAlignment="0" applyProtection="0"/>
    <xf numFmtId="0" fontId="93" fillId="26" borderId="0" applyNumberFormat="0" applyBorder="0" applyAlignment="0" applyProtection="0"/>
    <xf numFmtId="0" fontId="93" fillId="26" borderId="0" applyNumberFormat="0" applyBorder="0" applyAlignment="0" applyProtection="0"/>
    <xf numFmtId="0" fontId="93" fillId="26" borderId="0" applyNumberFormat="0" applyBorder="0" applyAlignment="0" applyProtection="0"/>
    <xf numFmtId="0" fontId="93" fillId="26" borderId="0" applyNumberFormat="0" applyBorder="0" applyAlignment="0" applyProtection="0"/>
    <xf numFmtId="0" fontId="93" fillId="26"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17"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0" fontId="44" fillId="0" borderId="0">
      <alignment horizontal="center" wrapText="1"/>
      <protection locked="0"/>
    </xf>
    <xf numFmtId="0" fontId="99" fillId="6" borderId="0" applyNumberFormat="0" applyBorder="0" applyAlignment="0" applyProtection="0"/>
    <xf numFmtId="0" fontId="99" fillId="6" borderId="0" applyNumberFormat="0" applyBorder="0" applyAlignment="0" applyProtection="0"/>
    <xf numFmtId="0" fontId="263" fillId="0" borderId="0"/>
    <xf numFmtId="0" fontId="47" fillId="0" borderId="0"/>
    <xf numFmtId="335" fontId="26" fillId="0" borderId="0" applyFill="0" applyBorder="0" applyAlignment="0"/>
    <xf numFmtId="0" fontId="14" fillId="0" borderId="0" applyFill="0" applyBorder="0" applyAlignment="0"/>
    <xf numFmtId="0" fontId="264" fillId="0" borderId="0" applyFill="0" applyBorder="0" applyAlignment="0"/>
    <xf numFmtId="219" fontId="104" fillId="0" borderId="0" applyFill="0" applyBorder="0" applyAlignment="0"/>
    <xf numFmtId="224" fontId="14" fillId="0" borderId="0" applyFill="0" applyBorder="0" applyAlignment="0"/>
    <xf numFmtId="226" fontId="104" fillId="0" borderId="0" applyFill="0" applyBorder="0" applyAlignment="0"/>
    <xf numFmtId="228" fontId="104" fillId="0" borderId="0" applyFill="0" applyBorder="0" applyAlignment="0"/>
    <xf numFmtId="219" fontId="104" fillId="0" borderId="0" applyFill="0" applyBorder="0" applyAlignment="0"/>
    <xf numFmtId="0" fontId="105" fillId="3" borderId="6" applyNumberFormat="0" applyAlignment="0" applyProtection="0"/>
    <xf numFmtId="0" fontId="105" fillId="3" borderId="6" applyNumberFormat="0" applyAlignment="0" applyProtection="0"/>
    <xf numFmtId="0" fontId="106" fillId="0" borderId="0"/>
    <xf numFmtId="229" fontId="109" fillId="0" borderId="5">
      <protection locked="0"/>
    </xf>
    <xf numFmtId="249" fontId="120" fillId="0" borderId="5"/>
    <xf numFmtId="0" fontId="121" fillId="31" borderId="9" applyNumberFormat="0" applyAlignment="0" applyProtection="0"/>
    <xf numFmtId="0" fontId="121" fillId="31" borderId="9" applyNumberFormat="0" applyAlignment="0" applyProtection="0"/>
    <xf numFmtId="167" fontId="110" fillId="0" borderId="0"/>
    <xf numFmtId="167" fontId="110" fillId="0" borderId="0"/>
    <xf numFmtId="167" fontId="110" fillId="0" borderId="0"/>
    <xf numFmtId="167" fontId="110" fillId="0" borderId="0"/>
    <xf numFmtId="167" fontId="110" fillId="0" borderId="0"/>
    <xf numFmtId="167" fontId="110" fillId="0" borderId="0"/>
    <xf numFmtId="167" fontId="110" fillId="0" borderId="0"/>
    <xf numFmtId="167" fontId="110" fillId="0" borderId="0"/>
    <xf numFmtId="184"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265" fillId="0" borderId="0" applyFont="0" applyFill="0" applyBorder="0" applyAlignment="0" applyProtection="0"/>
    <xf numFmtId="41" fontId="14"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170" fontId="12" fillId="0" borderId="0" applyFont="0" applyFill="0" applyBorder="0" applyAlignment="0" applyProtection="0"/>
    <xf numFmtId="41" fontId="25"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2" fillId="0" borderId="0" applyFont="0" applyFill="0" applyBorder="0" applyAlignment="0" applyProtection="0"/>
    <xf numFmtId="41" fontId="12" fillId="0" borderId="0" applyFont="0" applyFill="0" applyBorder="0" applyAlignment="0" applyProtection="0"/>
    <xf numFmtId="179" fontId="12" fillId="0" borderId="0" applyFont="0" applyFill="0" applyBorder="0" applyAlignment="0" applyProtection="0"/>
    <xf numFmtId="41" fontId="12" fillId="0" borderId="0" applyFont="0" applyFill="0" applyBorder="0" applyAlignment="0" applyProtection="0"/>
    <xf numFmtId="41" fontId="2" fillId="0" borderId="0" applyFont="0" applyFill="0" applyBorder="0" applyAlignment="0" applyProtection="0"/>
    <xf numFmtId="41" fontId="12" fillId="0" borderId="0" applyFont="0" applyFill="0" applyBorder="0" applyAlignment="0" applyProtection="0"/>
    <xf numFmtId="41" fontId="14" fillId="0" borderId="0" applyFont="0" applyFill="0" applyBorder="0" applyAlignment="0" applyProtection="0"/>
    <xf numFmtId="41" fontId="13"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80" fontId="13" fillId="0" borderId="0" applyFont="0" applyFill="0" applyBorder="0" applyAlignment="0" applyProtection="0"/>
    <xf numFmtId="226" fontId="104"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165" fontId="10" fillId="0" borderId="0" applyFont="0" applyFill="0" applyBorder="0" applyAlignment="0" applyProtection="0"/>
    <xf numFmtId="43" fontId="47" fillId="0" borderId="0" applyFont="0" applyFill="0" applyBorder="0" applyAlignment="0" applyProtection="0"/>
    <xf numFmtId="180" fontId="12" fillId="0" borderId="0" applyFont="0" applyFill="0" applyBorder="0" applyAlignment="0" applyProtection="0"/>
    <xf numFmtId="41" fontId="12" fillId="0" borderId="0" applyFont="0" applyFill="0" applyBorder="0" applyAlignment="0" applyProtection="0"/>
    <xf numFmtId="336" fontId="12" fillId="0" borderId="0" applyFont="0" applyFill="0" applyBorder="0" applyAlignment="0" applyProtection="0"/>
    <xf numFmtId="337"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14"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165"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80" fontId="12" fillId="0" borderId="0" applyFont="0" applyFill="0" applyBorder="0" applyAlignment="0" applyProtection="0"/>
    <xf numFmtId="337" fontId="12" fillId="0" borderId="0" applyFont="0" applyFill="0" applyBorder="0" applyAlignment="0" applyProtection="0"/>
    <xf numFmtId="192" fontId="12" fillId="0" borderId="0" applyFont="0" applyFill="0" applyBorder="0" applyAlignment="0" applyProtection="0"/>
    <xf numFmtId="338" fontId="12" fillId="0" borderId="0" applyFont="0" applyFill="0" applyBorder="0" applyAlignment="0" applyProtection="0"/>
    <xf numFmtId="339" fontId="12" fillId="0" borderId="0" applyFont="0" applyFill="0" applyBorder="0" applyAlignment="0" applyProtection="0"/>
    <xf numFmtId="180" fontId="12" fillId="0" borderId="0" applyFont="0" applyFill="0" applyBorder="0" applyAlignment="0" applyProtection="0"/>
    <xf numFmtId="340" fontId="12" fillId="0" borderId="0" applyFont="0" applyFill="0" applyBorder="0" applyAlignment="0" applyProtection="0"/>
    <xf numFmtId="340" fontId="12" fillId="0" borderId="0" applyFont="0" applyFill="0" applyBorder="0" applyAlignment="0" applyProtection="0"/>
    <xf numFmtId="326" fontId="12" fillId="0" borderId="0" applyFont="0" applyFill="0" applyBorder="0" applyAlignment="0" applyProtection="0"/>
    <xf numFmtId="326"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80" fontId="12"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165"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11" fillId="0" borderId="0" applyFont="0" applyFill="0" applyBorder="0" applyAlignment="0" applyProtection="0"/>
    <xf numFmtId="43" fontId="14"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43" fontId="14" fillId="0" borderId="0" applyFont="0" applyFill="0" applyBorder="0" applyAlignment="0" applyProtection="0"/>
    <xf numFmtId="222" fontId="12"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4" fillId="0" borderId="0" applyFont="0" applyFill="0" applyBorder="0" applyAlignment="0" applyProtection="0"/>
    <xf numFmtId="181"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7"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266" fillId="0" borderId="0" applyFont="0" applyFill="0" applyBorder="0" applyAlignment="0" applyProtection="0"/>
    <xf numFmtId="197" fontId="14" fillId="0" borderId="0" applyFont="0" applyFill="0" applyBorder="0" applyAlignment="0" applyProtection="0"/>
    <xf numFmtId="41" fontId="10" fillId="0" borderId="0" applyFont="0" applyFill="0" applyBorder="0" applyAlignment="0" applyProtection="0"/>
    <xf numFmtId="43" fontId="14" fillId="0" borderId="0" applyFont="0" applyFill="0" applyBorder="0" applyAlignment="0" applyProtection="0"/>
    <xf numFmtId="41"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43" fontId="12" fillId="0" borderId="0" applyFont="0" applyFill="0" applyBorder="0" applyAlignment="0" applyProtection="0"/>
    <xf numFmtId="43" fontId="41" fillId="0" borderId="0" applyFont="0" applyFill="0" applyBorder="0" applyAlignment="0" applyProtection="0"/>
    <xf numFmtId="181" fontId="14" fillId="0" borderId="0" applyFont="0" applyFill="0" applyBorder="0" applyAlignment="0" applyProtection="0"/>
    <xf numFmtId="185" fontId="12" fillId="0" borderId="0" applyFont="0" applyFill="0" applyBorder="0" applyAlignment="0" applyProtection="0"/>
    <xf numFmtId="197" fontId="14"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111"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268" fillId="0" borderId="0" applyFont="0" applyFill="0" applyBorder="0" applyAlignment="0" applyProtection="0"/>
    <xf numFmtId="43" fontId="268"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268" fillId="0" borderId="0" applyFont="0" applyFill="0" applyBorder="0" applyAlignment="0" applyProtection="0"/>
    <xf numFmtId="43" fontId="268" fillId="0" borderId="0" applyFont="0" applyFill="0" applyBorder="0" applyAlignment="0" applyProtection="0"/>
    <xf numFmtId="43" fontId="268" fillId="0" borderId="0" applyFont="0" applyFill="0" applyBorder="0" applyAlignment="0" applyProtection="0"/>
    <xf numFmtId="43" fontId="268" fillId="0" borderId="0" applyFont="0" applyFill="0" applyBorder="0" applyAlignment="0" applyProtection="0"/>
    <xf numFmtId="43" fontId="268" fillId="0" borderId="0" applyFont="0" applyFill="0" applyBorder="0" applyAlignment="0" applyProtection="0"/>
    <xf numFmtId="43" fontId="268" fillId="0" borderId="0" applyFont="0" applyFill="0" applyBorder="0" applyAlignment="0" applyProtection="0"/>
    <xf numFmtId="43" fontId="10" fillId="0" borderId="0" applyFont="0" applyFill="0" applyBorder="0" applyAlignment="0" applyProtection="0"/>
    <xf numFmtId="337" fontId="47" fillId="0" borderId="0" applyFont="0" applyFill="0" applyBorder="0" applyAlignment="0" applyProtection="0"/>
    <xf numFmtId="43" fontId="266" fillId="0" borderId="0" applyFont="0" applyFill="0" applyBorder="0" applyAlignment="0" applyProtection="0"/>
    <xf numFmtId="181"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81"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341" fontId="11" fillId="0" borderId="0" applyFont="0" applyFill="0" applyBorder="0" applyAlignment="0" applyProtection="0"/>
    <xf numFmtId="0" fontId="11"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165" fontId="12" fillId="0" borderId="0" applyFont="0" applyFill="0" applyBorder="0" applyAlignment="0" applyProtection="0"/>
    <xf numFmtId="43" fontId="14" fillId="0" borderId="0" applyFont="0" applyFill="0" applyBorder="0" applyAlignment="0" applyProtection="0"/>
    <xf numFmtId="167" fontId="12" fillId="0" borderId="0" applyFont="0" applyFill="0" applyBorder="0" applyAlignment="0" applyProtection="0"/>
    <xf numFmtId="43" fontId="14" fillId="0" borderId="0" applyFont="0" applyFill="0" applyBorder="0" applyAlignment="0" applyProtection="0"/>
    <xf numFmtId="43" fontId="266" fillId="0" borderId="0" applyFont="0" applyFill="0" applyBorder="0" applyAlignment="0" applyProtection="0"/>
    <xf numFmtId="342" fontId="266"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7" fontId="41" fillId="0" borderId="0" applyFont="0" applyFill="0" applyBorder="0" applyAlignment="0" applyProtection="0"/>
    <xf numFmtId="43" fontId="41" fillId="0" borderId="0" applyFont="0" applyFill="0" applyBorder="0" applyAlignment="0" applyProtection="0"/>
    <xf numFmtId="0"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7"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11"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195" fontId="64" fillId="0" borderId="0" applyFont="0" applyFill="0" applyBorder="0" applyAlignment="0" applyProtection="0"/>
    <xf numFmtId="342" fontId="14" fillId="0" borderId="0" applyFont="0" applyFill="0" applyBorder="0" applyAlignment="0" applyProtection="0"/>
    <xf numFmtId="43" fontId="12" fillId="0" borderId="0" applyFont="0" applyFill="0" applyBorder="0" applyAlignment="0" applyProtection="0"/>
    <xf numFmtId="184" fontId="12" fillId="0" borderId="0" applyFont="0" applyFill="0" applyBorder="0" applyAlignment="0" applyProtection="0"/>
    <xf numFmtId="184" fontId="12" fillId="0" borderId="0" applyFont="0" applyFill="0" applyBorder="0" applyAlignment="0" applyProtection="0"/>
    <xf numFmtId="225" fontId="41" fillId="0" borderId="0" applyFont="0" applyFill="0" applyBorder="0" applyAlignment="0" applyProtection="0"/>
    <xf numFmtId="343" fontId="14" fillId="0" borderId="0" applyFont="0" applyFill="0" applyBorder="0" applyAlignment="0" applyProtection="0"/>
    <xf numFmtId="43" fontId="47" fillId="0" borderId="0" applyFont="0" applyFill="0" applyBorder="0" applyAlignment="0" applyProtection="0"/>
    <xf numFmtId="217" fontId="12" fillId="0" borderId="0" applyFont="0" applyFill="0" applyBorder="0" applyAlignment="0" applyProtection="0"/>
    <xf numFmtId="217" fontId="12" fillId="0" borderId="0" applyFont="0" applyFill="0" applyBorder="0" applyAlignment="0" applyProtection="0"/>
    <xf numFmtId="43" fontId="5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0" fontId="12" fillId="0" borderId="0" applyFont="0" applyFill="0" applyBorder="0" applyAlignment="0" applyProtection="0"/>
    <xf numFmtId="43" fontId="47" fillId="0" borderId="0" applyFont="0" applyFill="0" applyBorder="0" applyAlignment="0" applyProtection="0"/>
    <xf numFmtId="333" fontId="10" fillId="0" borderId="0" applyFont="0" applyFill="0" applyBorder="0" applyAlignment="0" applyProtection="0"/>
    <xf numFmtId="43" fontId="41" fillId="0" borderId="0" applyFont="0" applyFill="0" applyBorder="0" applyAlignment="0" applyProtection="0"/>
    <xf numFmtId="165" fontId="41" fillId="0" borderId="0" applyFont="0" applyFill="0" applyBorder="0" applyAlignment="0" applyProtection="0"/>
    <xf numFmtId="182" fontId="10" fillId="0" borderId="0" applyFont="0" applyFill="0" applyBorder="0" applyAlignment="0" applyProtection="0"/>
    <xf numFmtId="33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1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2" fillId="0" borderId="0" applyFont="0" applyFill="0" applyBorder="0" applyAlignment="0" applyProtection="0"/>
    <xf numFmtId="337" fontId="12" fillId="0" borderId="0" applyFont="0" applyFill="0" applyBorder="0" applyAlignment="0" applyProtection="0"/>
    <xf numFmtId="43" fontId="14" fillId="0" borderId="0" applyFont="0" applyFill="0" applyBorder="0" applyAlignment="0" applyProtection="0"/>
    <xf numFmtId="43" fontId="111"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1" fillId="0" borderId="0" applyFont="0" applyFill="0" applyBorder="0" applyAlignment="0" applyProtection="0"/>
    <xf numFmtId="165"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1"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165" fontId="12" fillId="0" borderId="0" applyFont="0" applyFill="0" applyBorder="0" applyAlignment="0" applyProtection="0"/>
    <xf numFmtId="43" fontId="14" fillId="0" borderId="0" applyFont="0" applyFill="0" applyBorder="0" applyAlignment="0" applyProtection="0"/>
    <xf numFmtId="43" fontId="267" fillId="0" borderId="0" applyFont="0" applyFill="0" applyBorder="0" applyAlignment="0" applyProtection="0"/>
    <xf numFmtId="43" fontId="267" fillId="0" borderId="0" applyFont="0" applyFill="0" applyBorder="0" applyAlignment="0" applyProtection="0"/>
    <xf numFmtId="43" fontId="14" fillId="0" borderId="0" applyFont="0" applyFill="0" applyBorder="0" applyAlignment="0" applyProtection="0"/>
    <xf numFmtId="191" fontId="12" fillId="0" borderId="0" applyFont="0" applyFill="0" applyBorder="0" applyAlignment="0" applyProtection="0"/>
    <xf numFmtId="43" fontId="12" fillId="0" borderId="0" applyFont="0" applyFill="0" applyBorder="0" applyAlignment="0" applyProtection="0"/>
    <xf numFmtId="43" fontId="47" fillId="0" borderId="0" applyFont="0" applyFill="0" applyBorder="0" applyAlignment="0" applyProtection="0"/>
    <xf numFmtId="344" fontId="11" fillId="0" borderId="0" applyFont="0" applyFill="0" applyBorder="0" applyAlignment="0" applyProtection="0"/>
    <xf numFmtId="345" fontId="14" fillId="0" borderId="0" applyFont="0" applyFill="0" applyBorder="0" applyAlignment="0" applyProtection="0"/>
    <xf numFmtId="43" fontId="14"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336" fontId="12" fillId="0" borderId="0" applyFont="0" applyFill="0" applyBorder="0" applyAlignment="0" applyProtection="0"/>
    <xf numFmtId="43" fontId="10" fillId="0" borderId="0" applyFont="0" applyFill="0" applyBorder="0" applyAlignment="0" applyProtection="0"/>
    <xf numFmtId="165" fontId="2" fillId="0" borderId="0" applyFont="0" applyFill="0" applyBorder="0" applyAlignment="0" applyProtection="0"/>
    <xf numFmtId="43" fontId="268" fillId="0" borderId="0" applyFont="0" applyFill="0" applyBorder="0" applyAlignment="0" applyProtection="0"/>
    <xf numFmtId="43" fontId="14" fillId="0" borderId="0" applyFont="0" applyFill="0" applyBorder="0" applyAlignment="0" applyProtection="0"/>
    <xf numFmtId="43" fontId="268" fillId="0" borderId="0" applyFont="0" applyFill="0" applyBorder="0" applyAlignment="0" applyProtection="0"/>
    <xf numFmtId="43" fontId="268" fillId="0" borderId="0" applyFont="0" applyFill="0" applyBorder="0" applyAlignment="0" applyProtection="0"/>
    <xf numFmtId="165" fontId="2" fillId="0" borderId="0" applyFont="0" applyFill="0" applyBorder="0" applyAlignment="0" applyProtection="0"/>
    <xf numFmtId="236" fontId="81" fillId="0" borderId="0"/>
    <xf numFmtId="346" fontId="257" fillId="0" borderId="0"/>
    <xf numFmtId="239" fontId="116" fillId="0" borderId="0">
      <protection locked="0"/>
    </xf>
    <xf numFmtId="240" fontId="116" fillId="0" borderId="0">
      <protection locked="0"/>
    </xf>
    <xf numFmtId="241" fontId="117" fillId="0" borderId="8">
      <protection locked="0"/>
    </xf>
    <xf numFmtId="242" fontId="116" fillId="0" borderId="0">
      <protection locked="0"/>
    </xf>
    <xf numFmtId="243" fontId="116" fillId="0" borderId="0">
      <protection locked="0"/>
    </xf>
    <xf numFmtId="242" fontId="116" fillId="0" borderId="0" applyNumberFormat="0">
      <protection locked="0"/>
    </xf>
    <xf numFmtId="242" fontId="116" fillId="0" borderId="0">
      <protection locked="0"/>
    </xf>
    <xf numFmtId="347" fontId="269" fillId="0" borderId="0" applyFont="0" applyFill="0" applyBorder="0" applyAlignment="0" applyProtection="0"/>
    <xf numFmtId="348" fontId="269" fillId="0" borderId="0" applyFont="0" applyFill="0" applyBorder="0" applyAlignment="0" applyProtection="0"/>
    <xf numFmtId="219" fontId="104" fillId="0" borderId="0" applyFont="0" applyFill="0" applyBorder="0" applyAlignment="0" applyProtection="0"/>
    <xf numFmtId="349" fontId="12" fillId="0" borderId="0" applyFont="0" applyFill="0" applyBorder="0" applyAlignment="0" applyProtection="0"/>
    <xf numFmtId="44" fontId="14" fillId="0" borderId="0" applyFont="0" applyFill="0" applyBorder="0" applyAlignment="0" applyProtection="0"/>
    <xf numFmtId="44" fontId="111" fillId="0" borderId="0" applyFont="0" applyFill="0" applyBorder="0" applyAlignment="0" applyProtection="0"/>
    <xf numFmtId="350" fontId="14" fillId="0" borderId="0" applyFont="0" applyFill="0" applyBorder="0" applyAlignment="0" applyProtection="0"/>
    <xf numFmtId="172" fontId="14" fillId="0" borderId="0" applyFont="0" applyFill="0" applyBorder="0" applyAlignment="0" applyProtection="0"/>
    <xf numFmtId="248" fontId="81" fillId="0" borderId="0"/>
    <xf numFmtId="351" fontId="257" fillId="0" borderId="0"/>
    <xf numFmtId="250" fontId="124" fillId="0" borderId="2">
      <alignment horizontal="center"/>
      <protection hidden="1"/>
    </xf>
    <xf numFmtId="229" fontId="67" fillId="0" borderId="2">
      <alignment horizontal="center"/>
      <protection hidden="1"/>
    </xf>
    <xf numFmtId="229" fontId="67" fillId="0" borderId="2">
      <alignment horizontal="center"/>
      <protection hidden="1"/>
    </xf>
    <xf numFmtId="229" fontId="67" fillId="0" borderId="2">
      <alignment horizontal="center"/>
      <protection hidden="1"/>
    </xf>
    <xf numFmtId="2" fontId="67" fillId="0" borderId="2">
      <alignment horizontal="center"/>
      <protection hidden="1"/>
    </xf>
    <xf numFmtId="0" fontId="270" fillId="0" borderId="0"/>
    <xf numFmtId="0" fontId="271" fillId="0" borderId="0"/>
    <xf numFmtId="0" fontId="25" fillId="0" borderId="0" applyProtection="0"/>
    <xf numFmtId="3" fontId="272" fillId="0" borderId="34">
      <alignment horizontal="left" vertical="top" wrapText="1"/>
    </xf>
    <xf numFmtId="0" fontId="125" fillId="0" borderId="0"/>
    <xf numFmtId="168" fontId="81" fillId="0" borderId="0"/>
    <xf numFmtId="352" fontId="257" fillId="0" borderId="0"/>
    <xf numFmtId="353" fontId="259" fillId="0" borderId="0" applyFont="0" applyFill="0" applyBorder="0" applyAlignment="0" applyProtection="0"/>
    <xf numFmtId="353" fontId="259" fillId="0" borderId="0" applyFont="0" applyFill="0" applyBorder="0" applyAlignment="0" applyProtection="0"/>
    <xf numFmtId="354" fontId="259" fillId="0" borderId="0" applyFont="0" applyFill="0" applyBorder="0" applyAlignment="0" applyProtection="0"/>
    <xf numFmtId="354" fontId="259" fillId="0" borderId="0" applyFont="0" applyFill="0" applyBorder="0" applyAlignment="0" applyProtection="0"/>
    <xf numFmtId="219" fontId="104" fillId="0" borderId="0" applyFill="0" applyBorder="0" applyAlignment="0"/>
    <xf numFmtId="226" fontId="104" fillId="0" borderId="0" applyFill="0" applyBorder="0" applyAlignment="0"/>
    <xf numFmtId="228" fontId="104" fillId="0" borderId="0" applyFill="0" applyBorder="0" applyAlignment="0"/>
    <xf numFmtId="219" fontId="104" fillId="0" borderId="0" applyFill="0" applyBorder="0" applyAlignment="0"/>
    <xf numFmtId="269" fontId="10" fillId="0" borderId="0" applyFont="0" applyFill="0" applyBorder="0" applyAlignment="0" applyProtection="0"/>
    <xf numFmtId="0" fontId="13" fillId="0" borderId="0">
      <protection locked="0"/>
    </xf>
    <xf numFmtId="0" fontId="10" fillId="0" borderId="0"/>
    <xf numFmtId="0" fontId="10" fillId="0" borderId="0"/>
    <xf numFmtId="0" fontId="14" fillId="0" borderId="0"/>
    <xf numFmtId="0" fontId="14" fillId="0" borderId="0"/>
    <xf numFmtId="0" fontId="10" fillId="0" borderId="0"/>
    <xf numFmtId="0" fontId="14" fillId="0" borderId="0"/>
    <xf numFmtId="0" fontId="14" fillId="0" borderId="0"/>
    <xf numFmtId="0" fontId="14" fillId="0" borderId="0"/>
    <xf numFmtId="0" fontId="14" fillId="0" borderId="0"/>
    <xf numFmtId="0" fontId="1" fillId="0" borderId="0"/>
    <xf numFmtId="0" fontId="41" fillId="0" borderId="0"/>
    <xf numFmtId="0" fontId="186" fillId="0" borderId="0"/>
    <xf numFmtId="0" fontId="252" fillId="0" borderId="0"/>
  </cellStyleXfs>
  <cellXfs count="315">
    <xf numFmtId="0" fontId="0" fillId="0" borderId="0" xfId="0"/>
    <xf numFmtId="0" fontId="6" fillId="0" borderId="0" xfId="1964" applyFont="1" applyFill="1"/>
    <xf numFmtId="0" fontId="42" fillId="0" borderId="0" xfId="1964" applyFont="1" applyFill="1" applyAlignment="1">
      <alignment horizontal="center"/>
    </xf>
    <xf numFmtId="0" fontId="42" fillId="0" borderId="0" xfId="1964" applyFont="1" applyFill="1"/>
    <xf numFmtId="0" fontId="6" fillId="65" borderId="1" xfId="0" applyFont="1" applyFill="1" applyBorder="1" applyAlignment="1">
      <alignment horizontal="center" vertical="center" wrapText="1"/>
    </xf>
    <xf numFmtId="0" fontId="42" fillId="65" borderId="1" xfId="0" quotePrefix="1" applyFont="1" applyFill="1" applyBorder="1" applyAlignment="1">
      <alignment horizontal="center" vertical="center" wrapText="1"/>
    </xf>
    <xf numFmtId="0" fontId="52" fillId="65" borderId="1" xfId="0" applyFont="1" applyFill="1" applyBorder="1" applyAlignment="1">
      <alignment horizontal="left" vertical="center" wrapText="1"/>
    </xf>
    <xf numFmtId="0" fontId="40" fillId="65" borderId="1" xfId="0" applyFont="1" applyFill="1" applyBorder="1" applyAlignment="1">
      <alignment horizontal="center" vertical="center" wrapText="1"/>
    </xf>
    <xf numFmtId="0" fontId="40" fillId="65" borderId="0" xfId="0" applyFont="1" applyFill="1" applyAlignment="1">
      <alignment horizontal="center" vertical="center"/>
    </xf>
    <xf numFmtId="0" fontId="40" fillId="65" borderId="0" xfId="0" applyFont="1" applyFill="1" applyAlignment="1">
      <alignment vertical="center"/>
    </xf>
    <xf numFmtId="0" fontId="40" fillId="65" borderId="1" xfId="0" applyFont="1" applyFill="1" applyBorder="1" applyAlignment="1">
      <alignment horizontal="left" vertical="center" wrapText="1"/>
    </xf>
    <xf numFmtId="0" fontId="6" fillId="0" borderId="0" xfId="1964" applyFont="1" applyFill="1" applyAlignment="1">
      <alignment horizontal="left"/>
    </xf>
    <xf numFmtId="0" fontId="56" fillId="0" borderId="0" xfId="0" applyFont="1" applyFill="1" applyAlignment="1">
      <alignment horizontal="right" vertical="center"/>
    </xf>
    <xf numFmtId="0" fontId="55" fillId="0" borderId="1" xfId="1965" applyFont="1" applyFill="1" applyBorder="1" applyAlignment="1">
      <alignment horizontal="justify" vertical="center" wrapText="1"/>
    </xf>
    <xf numFmtId="185" fontId="55" fillId="0" borderId="1" xfId="1965" quotePrefix="1" applyNumberFormat="1" applyFont="1" applyFill="1" applyBorder="1" applyAlignment="1">
      <alignment horizontal="right" vertical="center" shrinkToFit="1"/>
    </xf>
    <xf numFmtId="49" fontId="53" fillId="0" borderId="1" xfId="0" applyNumberFormat="1" applyFont="1" applyFill="1" applyBorder="1" applyAlignment="1">
      <alignment horizontal="center" vertical="center" wrapText="1"/>
    </xf>
    <xf numFmtId="185" fontId="53" fillId="0" borderId="1" xfId="1965" quotePrefix="1" applyNumberFormat="1" applyFont="1" applyFill="1" applyBorder="1" applyAlignment="1">
      <alignment horizontal="right" vertical="center" shrinkToFit="1"/>
    </xf>
    <xf numFmtId="0" fontId="42" fillId="0" borderId="0" xfId="1819" applyFont="1"/>
    <xf numFmtId="0" fontId="6" fillId="0" borderId="0" xfId="1819" applyFont="1"/>
    <xf numFmtId="0" fontId="39" fillId="0" borderId="54" xfId="1819" applyFont="1" applyBorder="1" applyAlignment="1">
      <alignment horizontal="right"/>
    </xf>
    <xf numFmtId="0" fontId="39" fillId="0" borderId="54" xfId="1819" applyFont="1" applyBorder="1" applyAlignment="1"/>
    <xf numFmtId="0" fontId="8" fillId="0" borderId="1" xfId="1819" applyFont="1" applyBorder="1" applyAlignment="1">
      <alignment horizontal="center" vertical="center" wrapText="1"/>
    </xf>
    <xf numFmtId="0" fontId="41" fillId="65" borderId="0" xfId="1819" applyFont="1" applyFill="1" applyAlignment="1">
      <alignment vertical="center"/>
    </xf>
    <xf numFmtId="0" fontId="42" fillId="0" borderId="0" xfId="1819" applyFont="1" applyAlignment="1">
      <alignment vertical="center"/>
    </xf>
    <xf numFmtId="0" fontId="6" fillId="0" borderId="1" xfId="1819" applyFont="1" applyBorder="1" applyAlignment="1">
      <alignment horizontal="center" vertical="center"/>
    </xf>
    <xf numFmtId="0" fontId="6" fillId="0" borderId="1" xfId="1819" applyFont="1" applyBorder="1" applyAlignment="1">
      <alignment horizontal="left" vertical="center" wrapText="1"/>
    </xf>
    <xf numFmtId="4" fontId="6" fillId="0" borderId="1" xfId="1819" applyNumberFormat="1" applyFont="1" applyBorder="1" applyAlignment="1">
      <alignment horizontal="right" vertical="center" wrapText="1"/>
    </xf>
    <xf numFmtId="0" fontId="52" fillId="0" borderId="1" xfId="1819" applyFont="1" applyBorder="1" applyAlignment="1">
      <alignment horizontal="center" vertical="center" wrapText="1"/>
    </xf>
    <xf numFmtId="0" fontId="52" fillId="0" borderId="1" xfId="1819" applyFont="1" applyBorder="1" applyAlignment="1">
      <alignment horizontal="left" vertical="center" wrapText="1"/>
    </xf>
    <xf numFmtId="185" fontId="52" fillId="0" borderId="1" xfId="1819" applyNumberFormat="1" applyFont="1" applyBorder="1" applyAlignment="1">
      <alignment vertical="center"/>
    </xf>
    <xf numFmtId="0" fontId="5" fillId="0" borderId="0" xfId="1819" applyFont="1" applyAlignment="1">
      <alignment vertical="center"/>
    </xf>
    <xf numFmtId="0" fontId="9" fillId="36" borderId="0" xfId="0" applyFont="1" applyFill="1" applyAlignment="1">
      <alignment vertical="center" wrapText="1"/>
    </xf>
    <xf numFmtId="185" fontId="40" fillId="36" borderId="0" xfId="1966" applyNumberFormat="1" applyFont="1" applyFill="1" applyAlignment="1">
      <alignment vertical="center" wrapText="1"/>
    </xf>
    <xf numFmtId="0" fontId="52" fillId="36" borderId="1" xfId="1966" applyFont="1" applyFill="1" applyBorder="1" applyAlignment="1">
      <alignment horizontal="center" vertical="center" shrinkToFit="1"/>
    </xf>
    <xf numFmtId="185" fontId="52" fillId="36" borderId="1" xfId="1966" applyNumberFormat="1" applyFont="1" applyFill="1" applyBorder="1" applyAlignment="1">
      <alignment horizontal="right" vertical="center" shrinkToFit="1"/>
    </xf>
    <xf numFmtId="185" fontId="52" fillId="36" borderId="0" xfId="1966" applyNumberFormat="1" applyFont="1" applyFill="1" applyAlignment="1">
      <alignment vertical="center" wrapText="1"/>
    </xf>
    <xf numFmtId="0" fontId="52" fillId="36" borderId="0" xfId="1966" applyFont="1" applyFill="1" applyAlignment="1">
      <alignment vertical="center" wrapText="1"/>
    </xf>
    <xf numFmtId="0" fontId="52" fillId="36" borderId="1" xfId="1966" quotePrefix="1" applyFont="1" applyFill="1" applyBorder="1" applyAlignment="1">
      <alignment horizontal="center" vertical="center" shrinkToFit="1"/>
    </xf>
    <xf numFmtId="0" fontId="52" fillId="36" borderId="1" xfId="1966" applyNumberFormat="1" applyFont="1" applyFill="1" applyBorder="1" applyAlignment="1">
      <alignment horizontal="left" vertical="center" wrapText="1"/>
    </xf>
    <xf numFmtId="0" fontId="40" fillId="36" borderId="1" xfId="1966" quotePrefix="1" applyFont="1" applyFill="1" applyBorder="1" applyAlignment="1">
      <alignment horizontal="center" vertical="center" shrinkToFit="1"/>
    </xf>
    <xf numFmtId="0" fontId="40" fillId="36" borderId="1" xfId="1966" quotePrefix="1" applyNumberFormat="1" applyFont="1" applyFill="1" applyBorder="1" applyAlignment="1">
      <alignment horizontal="left" vertical="center" wrapText="1"/>
    </xf>
    <xf numFmtId="185" fontId="40" fillId="36" borderId="1" xfId="1966" applyNumberFormat="1" applyFont="1" applyFill="1" applyBorder="1" applyAlignment="1">
      <alignment horizontal="right" vertical="center" shrinkToFit="1"/>
    </xf>
    <xf numFmtId="0" fontId="40" fillId="36" borderId="0" xfId="1966" applyFont="1" applyFill="1" applyAlignment="1">
      <alignment vertical="center" wrapText="1"/>
    </xf>
    <xf numFmtId="0" fontId="52" fillId="36" borderId="1" xfId="1966" quotePrefix="1" applyNumberFormat="1" applyFont="1" applyFill="1" applyBorder="1" applyAlignment="1">
      <alignment horizontal="left" vertical="center" wrapText="1"/>
    </xf>
    <xf numFmtId="185" fontId="55" fillId="0" borderId="0" xfId="1965" applyNumberFormat="1" applyFont="1" applyFill="1" applyAlignment="1">
      <alignment horizontal="center" vertical="center"/>
    </xf>
    <xf numFmtId="0" fontId="55" fillId="0" borderId="0" xfId="1965" applyFont="1" applyFill="1" applyAlignment="1">
      <alignment horizontal="center" vertical="center"/>
    </xf>
    <xf numFmtId="0" fontId="38" fillId="65" borderId="0" xfId="0" applyFont="1" applyFill="1" applyAlignment="1">
      <alignment vertical="center"/>
    </xf>
    <xf numFmtId="0" fontId="40" fillId="65" borderId="54" xfId="0" applyFont="1" applyFill="1" applyBorder="1" applyAlignment="1">
      <alignment vertical="center"/>
    </xf>
    <xf numFmtId="0" fontId="6" fillId="65" borderId="0" xfId="0" applyFont="1" applyFill="1" applyAlignment="1">
      <alignment vertical="center"/>
    </xf>
    <xf numFmtId="0" fontId="42" fillId="65" borderId="1" xfId="0" quotePrefix="1" applyFont="1" applyFill="1" applyBorder="1" applyAlignment="1">
      <alignment horizontal="center" vertical="center"/>
    </xf>
    <xf numFmtId="0" fontId="42" fillId="65" borderId="0" xfId="0" applyFont="1" applyFill="1" applyAlignment="1">
      <alignment vertical="center"/>
    </xf>
    <xf numFmtId="0" fontId="52" fillId="65" borderId="1" xfId="0" quotePrefix="1" applyFont="1" applyFill="1" applyBorder="1" applyAlignment="1">
      <alignment horizontal="center" vertical="center"/>
    </xf>
    <xf numFmtId="0" fontId="52" fillId="65" borderId="1" xfId="0" applyFont="1" applyFill="1" applyBorder="1" applyAlignment="1">
      <alignment horizontal="center" vertical="center"/>
    </xf>
    <xf numFmtId="0" fontId="52" fillId="65" borderId="0" xfId="0" applyFont="1" applyFill="1" applyAlignment="1">
      <alignment vertical="center"/>
    </xf>
    <xf numFmtId="0" fontId="53" fillId="0" borderId="0" xfId="1965" applyFont="1" applyFill="1" applyAlignment="1">
      <alignment horizontal="center" vertical="center"/>
    </xf>
    <xf numFmtId="0" fontId="53" fillId="0" borderId="0" xfId="1965" applyFont="1" applyFill="1" applyAlignment="1">
      <alignment vertical="center"/>
    </xf>
    <xf numFmtId="0" fontId="55" fillId="0" borderId="0" xfId="1965" applyFont="1" applyFill="1" applyAlignment="1">
      <alignment vertical="center"/>
    </xf>
    <xf numFmtId="0" fontId="56" fillId="0" borderId="0" xfId="1965" applyFont="1" applyFill="1" applyAlignment="1">
      <alignment horizontal="center" vertical="center"/>
    </xf>
    <xf numFmtId="3" fontId="56" fillId="0" borderId="0" xfId="1965" applyNumberFormat="1" applyFont="1" applyFill="1" applyAlignment="1">
      <alignment horizontal="center" vertical="center"/>
    </xf>
    <xf numFmtId="0" fontId="53" fillId="0" borderId="54" xfId="1965" applyFont="1" applyFill="1" applyBorder="1" applyAlignment="1">
      <alignment horizontal="center" vertical="center"/>
    </xf>
    <xf numFmtId="0" fontId="53" fillId="0" borderId="54" xfId="1965" applyFont="1" applyFill="1" applyBorder="1" applyAlignment="1">
      <alignment vertical="center"/>
    </xf>
    <xf numFmtId="3" fontId="53" fillId="0" borderId="54" xfId="1965" applyNumberFormat="1" applyFont="1" applyFill="1" applyBorder="1" applyAlignment="1">
      <alignment horizontal="center" vertical="center"/>
    </xf>
    <xf numFmtId="0" fontId="53" fillId="0" borderId="1" xfId="1965" quotePrefix="1" applyFont="1" applyFill="1" applyBorder="1" applyAlignment="1">
      <alignment horizontal="center" vertical="center"/>
    </xf>
    <xf numFmtId="185" fontId="53" fillId="0" borderId="1" xfId="1965" quotePrefix="1" applyNumberFormat="1" applyFont="1" applyFill="1" applyBorder="1" applyAlignment="1">
      <alignment horizontal="center" vertical="center"/>
    </xf>
    <xf numFmtId="0" fontId="53" fillId="0" borderId="0" xfId="1965" applyFont="1" applyFill="1" applyBorder="1" applyAlignment="1">
      <alignment horizontal="center" vertical="center"/>
    </xf>
    <xf numFmtId="0" fontId="55" fillId="0" borderId="1" xfId="1965" applyFont="1" applyFill="1" applyBorder="1" applyAlignment="1">
      <alignment horizontal="center" vertical="center"/>
    </xf>
    <xf numFmtId="49" fontId="53" fillId="0" borderId="1" xfId="1967" applyNumberFormat="1" applyFont="1" applyFill="1" applyBorder="1" applyAlignment="1">
      <alignment vertical="center" wrapText="1"/>
    </xf>
    <xf numFmtId="0" fontId="54" fillId="0" borderId="0" xfId="0" applyFont="1" applyFill="1" applyAlignment="1">
      <alignment vertical="center"/>
    </xf>
    <xf numFmtId="185" fontId="5" fillId="0" borderId="0" xfId="1819" applyNumberFormat="1" applyFont="1" applyAlignment="1">
      <alignment vertical="center"/>
    </xf>
    <xf numFmtId="185" fontId="40" fillId="0" borderId="0" xfId="1819" applyNumberFormat="1" applyFont="1" applyFill="1" applyAlignment="1">
      <alignment vertical="center"/>
    </xf>
    <xf numFmtId="185" fontId="52" fillId="0" borderId="0" xfId="1819" applyNumberFormat="1" applyFont="1" applyFill="1" applyAlignment="1">
      <alignment vertical="center"/>
    </xf>
    <xf numFmtId="0" fontId="52" fillId="36" borderId="1" xfId="1966" applyFont="1" applyFill="1" applyBorder="1" applyAlignment="1">
      <alignment horizontal="center" vertical="center" wrapText="1"/>
    </xf>
    <xf numFmtId="0" fontId="8" fillId="0" borderId="1" xfId="0" applyFont="1" applyBorder="1" applyAlignment="1">
      <alignment horizontal="center" vertical="center" wrapText="1"/>
    </xf>
    <xf numFmtId="0" fontId="38" fillId="65" borderId="0" xfId="0" applyFont="1" applyFill="1" applyAlignment="1">
      <alignment horizontal="center" vertical="center"/>
    </xf>
    <xf numFmtId="0" fontId="38" fillId="65" borderId="54" xfId="0" applyFont="1" applyFill="1" applyBorder="1" applyAlignment="1">
      <alignment horizontal="center" vertical="center"/>
    </xf>
    <xf numFmtId="0" fontId="42" fillId="0" borderId="0" xfId="1964" applyFont="1" applyFill="1" applyAlignment="1">
      <alignment horizontal="right"/>
    </xf>
    <xf numFmtId="0" fontId="6" fillId="0" borderId="0" xfId="1964" applyFont="1" applyFill="1" applyAlignment="1">
      <alignment horizontal="right"/>
    </xf>
    <xf numFmtId="0" fontId="42" fillId="0" borderId="54" xfId="1964" applyFont="1" applyFill="1" applyBorder="1"/>
    <xf numFmtId="0" fontId="39" fillId="0" borderId="0" xfId="1964" applyFont="1" applyFill="1" applyAlignment="1">
      <alignment horizontal="right"/>
    </xf>
    <xf numFmtId="0" fontId="6" fillId="0" borderId="10" xfId="0" applyNumberFormat="1" applyFont="1" applyFill="1" applyBorder="1" applyAlignment="1">
      <alignment horizontal="center" vertical="center" wrapText="1"/>
    </xf>
    <xf numFmtId="0" fontId="6" fillId="0" borderId="1" xfId="3723"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42" fillId="0" borderId="1" xfId="0" applyFont="1" applyBorder="1" applyAlignment="1">
      <alignment horizontal="center" vertical="center"/>
    </xf>
    <xf numFmtId="0" fontId="42" fillId="0" borderId="1" xfId="0" applyFont="1" applyBorder="1" applyAlignment="1">
      <alignment vertical="center"/>
    </xf>
    <xf numFmtId="0" fontId="39" fillId="0" borderId="1" xfId="0" applyFont="1" applyBorder="1" applyAlignment="1">
      <alignment horizontal="center" vertical="center"/>
    </xf>
    <xf numFmtId="0" fontId="42" fillId="0" borderId="1" xfId="0" applyFont="1" applyBorder="1" applyAlignment="1">
      <alignment horizontal="left" vertical="center"/>
    </xf>
    <xf numFmtId="0" fontId="39" fillId="0" borderId="0" xfId="1964" applyFont="1" applyFill="1"/>
    <xf numFmtId="0" fontId="39" fillId="0" borderId="1" xfId="0"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1" fontId="8" fillId="0" borderId="0" xfId="3724" applyNumberFormat="1" applyFont="1" applyAlignment="1">
      <alignment horizontal="center" vertical="center"/>
    </xf>
    <xf numFmtId="0" fontId="10" fillId="0" borderId="0" xfId="0" applyFont="1" applyFill="1" applyBorder="1" applyAlignment="1">
      <alignment vertical="center"/>
    </xf>
    <xf numFmtId="41" fontId="10" fillId="0" borderId="0" xfId="0" applyNumberFormat="1" applyFont="1" applyFill="1" applyBorder="1" applyAlignment="1">
      <alignment vertical="center"/>
    </xf>
    <xf numFmtId="41" fontId="5" fillId="0" borderId="0" xfId="0" applyNumberFormat="1" applyFont="1" applyFill="1" applyBorder="1" applyAlignment="1">
      <alignment vertical="center"/>
    </xf>
    <xf numFmtId="0" fontId="273" fillId="0" borderId="0" xfId="0" applyFont="1" applyFill="1" applyBorder="1" applyAlignment="1">
      <alignment horizontal="center" vertical="center"/>
    </xf>
    <xf numFmtId="0" fontId="46" fillId="0" borderId="1" xfId="0" applyNumberFormat="1" applyFont="1" applyFill="1" applyBorder="1" applyAlignment="1">
      <alignment horizontal="center" vertical="center" wrapText="1"/>
    </xf>
    <xf numFmtId="0" fontId="274" fillId="0" borderId="1" xfId="0" applyNumberFormat="1" applyFont="1" applyFill="1" applyBorder="1" applyAlignment="1">
      <alignment horizontal="center" vertical="center" wrapText="1"/>
    </xf>
    <xf numFmtId="0" fontId="46" fillId="0" borderId="1" xfId="3723" applyNumberFormat="1" applyFont="1" applyFill="1" applyBorder="1" applyAlignment="1">
      <alignment horizontal="center" vertical="center" wrapText="1"/>
    </xf>
    <xf numFmtId="41" fontId="46" fillId="0" borderId="0" xfId="0" applyNumberFormat="1" applyFont="1" applyFill="1" applyBorder="1" applyAlignment="1">
      <alignment horizontal="center" vertical="center"/>
    </xf>
    <xf numFmtId="0" fontId="8" fillId="0" borderId="1" xfId="0" applyFont="1" applyBorder="1" applyAlignment="1">
      <alignment horizontal="left" vertical="center" wrapText="1"/>
    </xf>
    <xf numFmtId="41" fontId="8" fillId="0" borderId="0" xfId="0" applyNumberFormat="1" applyFont="1" applyFill="1" applyBorder="1" applyAlignment="1">
      <alignment horizontal="center" vertical="center"/>
    </xf>
    <xf numFmtId="0" fontId="275" fillId="0" borderId="1" xfId="0" applyFont="1" applyBorder="1" applyAlignment="1">
      <alignment horizontal="center" vertical="center" wrapText="1"/>
    </xf>
    <xf numFmtId="0" fontId="275" fillId="0" borderId="1" xfId="0" applyFont="1" applyBorder="1" applyAlignment="1">
      <alignment vertical="center" wrapText="1"/>
    </xf>
    <xf numFmtId="41" fontId="275" fillId="0" borderId="0" xfId="0" applyNumberFormat="1" applyFont="1" applyFill="1" applyBorder="1" applyAlignment="1">
      <alignment vertical="center"/>
    </xf>
    <xf numFmtId="1"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41" fontId="8" fillId="0" borderId="0" xfId="0" applyNumberFormat="1" applyFont="1" applyFill="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41" fontId="10" fillId="0" borderId="0" xfId="0" applyNumberFormat="1" applyFont="1" applyFill="1" applyBorder="1" applyAlignment="1">
      <alignment horizontal="center" vertical="center"/>
    </xf>
    <xf numFmtId="0" fontId="10" fillId="0" borderId="1" xfId="0" applyFont="1" applyBorder="1" applyAlignment="1">
      <alignment horizontal="justify" vertical="center"/>
    </xf>
    <xf numFmtId="1" fontId="275" fillId="0" borderId="1" xfId="0" applyNumberFormat="1" applyFont="1" applyBorder="1" applyAlignment="1">
      <alignment horizontal="center" vertical="center" wrapText="1"/>
    </xf>
    <xf numFmtId="0" fontId="46" fillId="0" borderId="0" xfId="0" applyFont="1" applyFill="1" applyBorder="1" applyAlignment="1">
      <alignment horizontal="left" vertical="center"/>
    </xf>
    <xf numFmtId="0" fontId="46" fillId="0" borderId="0" xfId="0" applyFont="1" applyFill="1" applyBorder="1" applyAlignment="1">
      <alignment horizontal="center" vertical="center"/>
    </xf>
    <xf numFmtId="0" fontId="5" fillId="0" borderId="0" xfId="0" applyFont="1" applyFill="1" applyBorder="1" applyAlignment="1">
      <alignment vertical="center"/>
    </xf>
    <xf numFmtId="0" fontId="273" fillId="0" borderId="0" xfId="0" applyFont="1" applyFill="1" applyBorder="1" applyAlignment="1">
      <alignment horizontal="left" vertical="center"/>
    </xf>
    <xf numFmtId="41" fontId="46" fillId="0" borderId="0" xfId="0" applyNumberFormat="1" applyFont="1" applyFill="1" applyBorder="1" applyAlignment="1">
      <alignment vertical="center"/>
    </xf>
    <xf numFmtId="0" fontId="5" fillId="0" borderId="0" xfId="0" applyFont="1" applyFill="1" applyBorder="1" applyAlignment="1">
      <alignment horizontal="center" vertical="center"/>
    </xf>
    <xf numFmtId="185" fontId="52" fillId="65" borderId="1" xfId="0" quotePrefix="1" applyNumberFormat="1" applyFont="1" applyFill="1" applyBorder="1" applyAlignment="1">
      <alignment horizontal="right" vertical="center" wrapText="1"/>
    </xf>
    <xf numFmtId="185" fontId="52" fillId="65" borderId="1" xfId="0" applyNumberFormat="1" applyFont="1" applyFill="1" applyBorder="1" applyAlignment="1">
      <alignment horizontal="right" vertical="center" wrapText="1"/>
    </xf>
    <xf numFmtId="185" fontId="40" fillId="65" borderId="1" xfId="0" applyNumberFormat="1" applyFont="1" applyFill="1" applyBorder="1" applyAlignment="1">
      <alignment horizontal="right" vertical="center" wrapText="1"/>
    </xf>
    <xf numFmtId="185" fontId="40" fillId="65" borderId="1" xfId="0" applyNumberFormat="1" applyFont="1" applyFill="1" applyBorder="1" applyAlignment="1">
      <alignment vertical="center"/>
    </xf>
    <xf numFmtId="41" fontId="46" fillId="65" borderId="0" xfId="3724" applyNumberFormat="1" applyFont="1" applyFill="1" applyAlignment="1">
      <alignment horizontal="left" vertical="center"/>
    </xf>
    <xf numFmtId="0" fontId="5" fillId="65" borderId="0" xfId="3725" applyFont="1" applyFill="1" applyBorder="1" applyAlignment="1">
      <alignment vertical="center"/>
    </xf>
    <xf numFmtId="41" fontId="5" fillId="65" borderId="0" xfId="3725" applyNumberFormat="1" applyFont="1" applyFill="1" applyBorder="1" applyAlignment="1">
      <alignment vertical="center"/>
    </xf>
    <xf numFmtId="41" fontId="46" fillId="65" borderId="0" xfId="3725" applyNumberFormat="1" applyFont="1" applyFill="1" applyBorder="1" applyAlignment="1">
      <alignment vertical="center"/>
    </xf>
    <xf numFmtId="41" fontId="276" fillId="65" borderId="0" xfId="3725" applyNumberFormat="1" applyFont="1" applyFill="1" applyBorder="1" applyAlignment="1">
      <alignment vertical="center"/>
    </xf>
    <xf numFmtId="0" fontId="273" fillId="65" borderId="0" xfId="3725" applyFont="1" applyFill="1" applyBorder="1" applyAlignment="1">
      <alignment horizontal="center" vertical="center"/>
    </xf>
    <xf numFmtId="0" fontId="5" fillId="65" borderId="0" xfId="3725" applyFont="1" applyFill="1" applyBorder="1" applyAlignment="1">
      <alignment horizontal="center" vertical="center"/>
    </xf>
    <xf numFmtId="0" fontId="273" fillId="65" borderId="0" xfId="3725" applyNumberFormat="1" applyFont="1" applyFill="1" applyBorder="1" applyAlignment="1">
      <alignment horizontal="right" vertical="center"/>
    </xf>
    <xf numFmtId="0" fontId="46" fillId="65" borderId="1" xfId="3725" applyFont="1" applyFill="1" applyBorder="1" applyAlignment="1">
      <alignment horizontal="center" vertical="center"/>
    </xf>
    <xf numFmtId="0" fontId="46" fillId="65" borderId="1" xfId="3725" applyNumberFormat="1" applyFont="1" applyFill="1" applyBorder="1" applyAlignment="1">
      <alignment horizontal="center" vertical="center"/>
    </xf>
    <xf numFmtId="41" fontId="46" fillId="65" borderId="1" xfId="3725" applyNumberFormat="1" applyFont="1" applyFill="1" applyBorder="1" applyAlignment="1">
      <alignment vertical="center" wrapText="1"/>
    </xf>
    <xf numFmtId="41" fontId="277" fillId="65" borderId="1" xfId="3725" applyNumberFormat="1" applyFont="1" applyFill="1" applyBorder="1" applyAlignment="1">
      <alignment vertical="center" wrapText="1"/>
    </xf>
    <xf numFmtId="41" fontId="46" fillId="65" borderId="0" xfId="3725" applyNumberFormat="1" applyFont="1" applyFill="1" applyBorder="1" applyAlignment="1">
      <alignment horizontal="center" vertical="center"/>
    </xf>
    <xf numFmtId="0" fontId="46" fillId="65" borderId="1" xfId="3725" applyNumberFormat="1" applyFont="1" applyFill="1" applyBorder="1" applyAlignment="1">
      <alignment horizontal="left" vertical="center" wrapText="1"/>
    </xf>
    <xf numFmtId="41" fontId="46" fillId="65" borderId="1" xfId="3725" applyNumberFormat="1" applyFont="1" applyFill="1" applyBorder="1" applyAlignment="1">
      <alignment vertical="center"/>
    </xf>
    <xf numFmtId="41" fontId="277" fillId="65" borderId="1" xfId="3725" applyNumberFormat="1" applyFont="1" applyFill="1" applyBorder="1" applyAlignment="1">
      <alignment vertical="center"/>
    </xf>
    <xf numFmtId="0" fontId="46" fillId="65" borderId="1" xfId="3725" quotePrefix="1" applyFont="1" applyFill="1" applyBorder="1" applyAlignment="1">
      <alignment horizontal="center" vertical="center"/>
    </xf>
    <xf numFmtId="0" fontId="5" fillId="65" borderId="1" xfId="3725" applyNumberFormat="1" applyFont="1" applyFill="1" applyBorder="1" applyAlignment="1">
      <alignment horizontal="left" vertical="center" wrapText="1"/>
    </xf>
    <xf numFmtId="41" fontId="46" fillId="65" borderId="1" xfId="3725" applyNumberFormat="1" applyFont="1" applyFill="1" applyBorder="1" applyAlignment="1">
      <alignment horizontal="left" vertical="center" wrapText="1"/>
    </xf>
    <xf numFmtId="41" fontId="277" fillId="65" borderId="1" xfId="3725" applyNumberFormat="1" applyFont="1" applyFill="1" applyBorder="1" applyAlignment="1">
      <alignment horizontal="left" vertical="center" wrapText="1"/>
    </xf>
    <xf numFmtId="41" fontId="5" fillId="65" borderId="1" xfId="3725" applyNumberFormat="1" applyFont="1" applyFill="1" applyBorder="1" applyAlignment="1">
      <alignment vertical="center"/>
    </xf>
    <xf numFmtId="0" fontId="5" fillId="65" borderId="1" xfId="3725" quotePrefix="1" applyNumberFormat="1" applyFont="1" applyFill="1" applyBorder="1" applyAlignment="1">
      <alignment horizontal="left" vertical="center" wrapText="1"/>
    </xf>
    <xf numFmtId="41" fontId="276" fillId="65" borderId="1" xfId="3725" applyNumberFormat="1" applyFont="1" applyFill="1" applyBorder="1" applyAlignment="1">
      <alignment vertical="center"/>
    </xf>
    <xf numFmtId="0" fontId="5" fillId="65" borderId="1" xfId="3724" applyNumberFormat="1" applyFont="1" applyFill="1" applyBorder="1" applyAlignment="1">
      <alignment horizontal="left" vertical="center" wrapText="1"/>
    </xf>
    <xf numFmtId="41" fontId="273" fillId="65" borderId="1" xfId="3725" applyNumberFormat="1" applyFont="1" applyFill="1" applyBorder="1" applyAlignment="1">
      <alignment vertical="center"/>
    </xf>
    <xf numFmtId="41" fontId="278" fillId="65" borderId="1" xfId="3725" applyNumberFormat="1" applyFont="1" applyFill="1" applyBorder="1" applyAlignment="1">
      <alignment vertical="center"/>
    </xf>
    <xf numFmtId="41" fontId="278" fillId="65" borderId="0" xfId="3725" applyNumberFormat="1" applyFont="1" applyFill="1" applyBorder="1" applyAlignment="1">
      <alignment vertical="center"/>
    </xf>
    <xf numFmtId="0" fontId="273" fillId="65" borderId="1" xfId="3724" applyNumberFormat="1" applyFont="1" applyFill="1" applyBorder="1" applyAlignment="1">
      <alignment horizontal="left" vertical="center" wrapText="1"/>
    </xf>
    <xf numFmtId="0" fontId="5" fillId="65" borderId="1" xfId="3725" applyFont="1" applyFill="1" applyBorder="1"/>
    <xf numFmtId="0" fontId="5" fillId="65" borderId="1" xfId="3725" applyFont="1" applyFill="1" applyBorder="1" applyAlignment="1">
      <alignment wrapText="1"/>
    </xf>
    <xf numFmtId="0" fontId="277" fillId="65" borderId="1" xfId="3725" quotePrefix="1" applyFont="1" applyFill="1" applyBorder="1" applyAlignment="1">
      <alignment horizontal="center" vertical="center"/>
    </xf>
    <xf numFmtId="0" fontId="276" fillId="65" borderId="1" xfId="3725" applyFont="1" applyFill="1" applyBorder="1" applyAlignment="1">
      <alignment wrapText="1"/>
    </xf>
    <xf numFmtId="41" fontId="277" fillId="65" borderId="0" xfId="3725" applyNumberFormat="1" applyFont="1" applyFill="1" applyBorder="1" applyAlignment="1">
      <alignment vertical="center"/>
    </xf>
    <xf numFmtId="49" fontId="5" fillId="65" borderId="1" xfId="3725" applyNumberFormat="1" applyFont="1" applyFill="1" applyBorder="1" applyAlignment="1">
      <alignment vertical="center" wrapText="1"/>
    </xf>
    <xf numFmtId="0" fontId="273" fillId="65" borderId="1" xfId="3725" quotePrefix="1" applyFont="1" applyFill="1" applyBorder="1" applyAlignment="1">
      <alignment horizontal="center" vertical="center"/>
    </xf>
    <xf numFmtId="41" fontId="273" fillId="65" borderId="0" xfId="3725" applyNumberFormat="1" applyFont="1" applyFill="1" applyBorder="1" applyAlignment="1">
      <alignment vertical="center"/>
    </xf>
    <xf numFmtId="0" fontId="276" fillId="65" borderId="1" xfId="3725" applyNumberFormat="1" applyFont="1" applyFill="1" applyBorder="1" applyAlignment="1">
      <alignment horizontal="left" vertical="center" wrapText="1"/>
    </xf>
    <xf numFmtId="41" fontId="279" fillId="65" borderId="1" xfId="3725" applyNumberFormat="1" applyFont="1" applyFill="1" applyBorder="1" applyAlignment="1">
      <alignment vertical="center"/>
    </xf>
    <xf numFmtId="41" fontId="276" fillId="66" borderId="1" xfId="3725" applyNumberFormat="1" applyFont="1" applyFill="1" applyBorder="1" applyAlignment="1">
      <alignment vertical="center"/>
    </xf>
    <xf numFmtId="0" fontId="5" fillId="65" borderId="1" xfId="3725" quotePrefix="1" applyFont="1" applyFill="1" applyBorder="1" applyAlignment="1">
      <alignment horizontal="center" vertical="center"/>
    </xf>
    <xf numFmtId="0" fontId="5" fillId="65" borderId="0" xfId="3725" applyFont="1" applyFill="1" applyBorder="1" applyAlignment="1">
      <alignment horizontal="left" vertical="center"/>
    </xf>
    <xf numFmtId="185" fontId="8" fillId="0" borderId="1" xfId="0" applyNumberFormat="1" applyFont="1" applyBorder="1" applyAlignment="1">
      <alignment vertical="center" shrinkToFit="1"/>
    </xf>
    <xf numFmtId="185" fontId="8" fillId="65" borderId="1" xfId="0" applyNumberFormat="1" applyFont="1" applyFill="1" applyBorder="1" applyAlignment="1">
      <alignment vertical="center" shrinkToFit="1"/>
    </xf>
    <xf numFmtId="185" fontId="8" fillId="0" borderId="1" xfId="0" applyNumberFormat="1" applyFont="1" applyFill="1" applyBorder="1" applyAlignment="1">
      <alignment vertical="center" shrinkToFit="1"/>
    </xf>
    <xf numFmtId="185" fontId="10" fillId="65" borderId="1" xfId="0" applyNumberFormat="1" applyFont="1" applyFill="1" applyBorder="1" applyAlignment="1">
      <alignment vertical="center" shrinkToFit="1"/>
    </xf>
    <xf numFmtId="185" fontId="10" fillId="0" borderId="1" xfId="0" applyNumberFormat="1" applyFont="1" applyBorder="1" applyAlignment="1">
      <alignment vertical="center" shrinkToFit="1"/>
    </xf>
    <xf numFmtId="185" fontId="10" fillId="0" borderId="1" xfId="0" applyNumberFormat="1" applyFont="1" applyFill="1" applyBorder="1" applyAlignment="1">
      <alignment vertical="center" shrinkToFit="1"/>
    </xf>
    <xf numFmtId="185" fontId="275" fillId="0" borderId="1" xfId="0" applyNumberFormat="1" applyFont="1" applyBorder="1" applyAlignment="1">
      <alignment vertical="center" shrinkToFit="1"/>
    </xf>
    <xf numFmtId="185" fontId="9" fillId="0" borderId="1" xfId="0" applyNumberFormat="1" applyFont="1" applyFill="1" applyBorder="1" applyAlignment="1">
      <alignment vertical="center" shrinkToFit="1"/>
    </xf>
    <xf numFmtId="185" fontId="275" fillId="65" borderId="1" xfId="0" applyNumberFormat="1" applyFont="1" applyFill="1" applyBorder="1" applyAlignment="1">
      <alignment vertical="center" shrinkToFit="1"/>
    </xf>
    <xf numFmtId="185" fontId="275" fillId="0" borderId="1" xfId="0" applyNumberFormat="1" applyFont="1" applyFill="1" applyBorder="1" applyAlignment="1">
      <alignment vertical="center" shrinkToFit="1"/>
    </xf>
    <xf numFmtId="0" fontId="280" fillId="0" borderId="0" xfId="1849" applyFont="1" applyFill="1" applyAlignment="1">
      <alignment vertical="center" wrapText="1"/>
    </xf>
    <xf numFmtId="0" fontId="45" fillId="0" borderId="0" xfId="1849" applyFont="1" applyFill="1" applyAlignment="1">
      <alignment horizontal="center" vertical="center" wrapText="1"/>
    </xf>
    <xf numFmtId="0" fontId="280" fillId="0" borderId="0" xfId="1966" applyFont="1" applyFill="1" applyBorder="1" applyAlignment="1">
      <alignment horizontal="center" vertical="center" wrapText="1"/>
    </xf>
    <xf numFmtId="185" fontId="255" fillId="0" borderId="54" xfId="1966" applyNumberFormat="1" applyFont="1" applyFill="1" applyBorder="1" applyAlignment="1">
      <alignment vertical="center" wrapText="1"/>
    </xf>
    <xf numFmtId="0" fontId="280" fillId="0" borderId="0" xfId="1966" applyFont="1" applyFill="1" applyBorder="1" applyAlignment="1">
      <alignment vertical="center" wrapText="1"/>
    </xf>
    <xf numFmtId="185" fontId="255" fillId="0" borderId="54" xfId="1966" applyNumberFormat="1" applyFont="1" applyFill="1" applyBorder="1" applyAlignment="1">
      <alignment horizontal="right" vertical="center"/>
    </xf>
    <xf numFmtId="0" fontId="280" fillId="0" borderId="0" xfId="1849" applyFont="1" applyFill="1" applyAlignment="1">
      <alignment horizontal="center" vertical="center" wrapText="1"/>
    </xf>
    <xf numFmtId="0" fontId="45" fillId="0" borderId="1" xfId="1966" applyFont="1" applyFill="1" applyBorder="1" applyAlignment="1">
      <alignment horizontal="center" vertical="center" wrapText="1"/>
    </xf>
    <xf numFmtId="0" fontId="45" fillId="65" borderId="1" xfId="3725" applyFont="1" applyFill="1" applyBorder="1" applyAlignment="1">
      <alignment horizontal="center" vertical="center"/>
    </xf>
    <xf numFmtId="0" fontId="45" fillId="65" borderId="1" xfId="3725" applyNumberFormat="1" applyFont="1" applyFill="1" applyBorder="1" applyAlignment="1">
      <alignment horizontal="center" vertical="center"/>
    </xf>
    <xf numFmtId="0" fontId="45" fillId="0" borderId="0" xfId="1966" applyFont="1" applyFill="1" applyBorder="1" applyAlignment="1">
      <alignment vertical="center" wrapText="1"/>
    </xf>
    <xf numFmtId="0" fontId="45" fillId="65" borderId="1" xfId="3725" applyNumberFormat="1" applyFont="1" applyFill="1" applyBorder="1" applyAlignment="1">
      <alignment horizontal="left" vertical="center" wrapText="1"/>
    </xf>
    <xf numFmtId="0" fontId="45" fillId="0" borderId="0" xfId="1966" applyFont="1" applyFill="1" applyAlignment="1">
      <alignment vertical="center" wrapText="1"/>
    </xf>
    <xf numFmtId="185" fontId="280" fillId="0" borderId="1" xfId="1966" applyNumberFormat="1" applyFont="1" applyFill="1" applyBorder="1" applyAlignment="1">
      <alignment vertical="center" wrapText="1"/>
    </xf>
    <xf numFmtId="0" fontId="45" fillId="65" borderId="1" xfId="3725" quotePrefix="1" applyFont="1" applyFill="1" applyBorder="1" applyAlignment="1">
      <alignment horizontal="center" vertical="center"/>
    </xf>
    <xf numFmtId="0" fontId="280" fillId="65" borderId="1" xfId="3725" applyNumberFormat="1" applyFont="1" applyFill="1" applyBorder="1" applyAlignment="1">
      <alignment horizontal="left" vertical="center" wrapText="1"/>
    </xf>
    <xf numFmtId="0" fontId="280" fillId="0" borderId="0" xfId="1966" applyFont="1" applyFill="1" applyAlignment="1">
      <alignment vertical="center" wrapText="1"/>
    </xf>
    <xf numFmtId="185" fontId="281" fillId="0" borderId="1" xfId="1966" applyNumberFormat="1" applyFont="1" applyFill="1" applyBorder="1" applyAlignment="1">
      <alignment vertical="center" wrapText="1"/>
    </xf>
    <xf numFmtId="185" fontId="255" fillId="0" borderId="1" xfId="1966" applyNumberFormat="1" applyFont="1" applyFill="1" applyBorder="1" applyAlignment="1">
      <alignment vertical="center" wrapText="1"/>
    </xf>
    <xf numFmtId="0" fontId="281" fillId="0" borderId="0" xfId="1966" applyFont="1" applyFill="1" applyAlignment="1">
      <alignment vertical="center" wrapText="1"/>
    </xf>
    <xf numFmtId="0" fontId="280" fillId="65" borderId="1" xfId="3725" quotePrefix="1" applyNumberFormat="1" applyFont="1" applyFill="1" applyBorder="1" applyAlignment="1">
      <alignment horizontal="left" vertical="center" wrapText="1"/>
    </xf>
    <xf numFmtId="0" fontId="280" fillId="65" borderId="1" xfId="3724" applyNumberFormat="1" applyFont="1" applyFill="1" applyBorder="1" applyAlignment="1">
      <alignment horizontal="left" vertical="center" wrapText="1"/>
    </xf>
    <xf numFmtId="185" fontId="280" fillId="0" borderId="1" xfId="1966" quotePrefix="1" applyNumberFormat="1" applyFont="1" applyFill="1" applyBorder="1" applyAlignment="1">
      <alignment vertical="center" wrapText="1"/>
    </xf>
    <xf numFmtId="0" fontId="280" fillId="65" borderId="1" xfId="3725" applyFont="1" applyFill="1" applyBorder="1"/>
    <xf numFmtId="0" fontId="280" fillId="65" borderId="1" xfId="3725" applyFont="1" applyFill="1" applyBorder="1" applyAlignment="1">
      <alignment wrapText="1"/>
    </xf>
    <xf numFmtId="185" fontId="45" fillId="0" borderId="1" xfId="1966" applyNumberFormat="1" applyFont="1" applyFill="1" applyBorder="1" applyAlignment="1">
      <alignment vertical="center" wrapText="1"/>
    </xf>
    <xf numFmtId="49" fontId="280" fillId="65" borderId="1" xfId="3725" applyNumberFormat="1" applyFont="1" applyFill="1" applyBorder="1" applyAlignment="1">
      <alignment vertical="center" wrapText="1"/>
    </xf>
    <xf numFmtId="0" fontId="255" fillId="65" borderId="1" xfId="3725" quotePrefix="1" applyFont="1" applyFill="1" applyBorder="1" applyAlignment="1">
      <alignment horizontal="center" vertical="center"/>
    </xf>
    <xf numFmtId="0" fontId="280" fillId="65" borderId="1" xfId="3725" quotePrefix="1" applyFont="1" applyFill="1" applyBorder="1" applyAlignment="1">
      <alignment horizontal="center" vertical="center"/>
    </xf>
    <xf numFmtId="185" fontId="280" fillId="0" borderId="1" xfId="1258" applyNumberFormat="1" applyFont="1" applyFill="1" applyBorder="1" applyAlignment="1">
      <alignment vertical="center" wrapText="1"/>
    </xf>
    <xf numFmtId="41" fontId="6" fillId="65" borderId="1" xfId="3725" applyNumberFormat="1" applyFont="1" applyFill="1" applyBorder="1" applyAlignment="1">
      <alignment vertical="center" wrapText="1"/>
    </xf>
    <xf numFmtId="41" fontId="6" fillId="65" borderId="1" xfId="3725" applyNumberFormat="1" applyFont="1" applyFill="1" applyBorder="1" applyAlignment="1">
      <alignment vertical="center"/>
    </xf>
    <xf numFmtId="41" fontId="6" fillId="65" borderId="1" xfId="3725" applyNumberFormat="1" applyFont="1" applyFill="1" applyBorder="1" applyAlignment="1">
      <alignment horizontal="left" vertical="center" wrapText="1"/>
    </xf>
    <xf numFmtId="41" fontId="42" fillId="65" borderId="1" xfId="3725" applyNumberFormat="1" applyFont="1" applyFill="1" applyBorder="1" applyAlignment="1">
      <alignment vertical="center"/>
    </xf>
    <xf numFmtId="0" fontId="42" fillId="0" borderId="0" xfId="1966" applyFont="1" applyFill="1" applyBorder="1" applyAlignment="1">
      <alignment vertical="center" wrapText="1"/>
    </xf>
    <xf numFmtId="0" fontId="6" fillId="0" borderId="1" xfId="1966" applyFont="1" applyFill="1" applyBorder="1" applyAlignment="1">
      <alignment horizontal="center" vertical="center" wrapText="1"/>
    </xf>
    <xf numFmtId="0" fontId="42" fillId="0" borderId="0" xfId="1849" applyFont="1" applyFill="1" applyAlignment="1">
      <alignment vertical="center" wrapText="1"/>
    </xf>
    <xf numFmtId="41" fontId="42" fillId="66" borderId="1" xfId="3725" applyNumberFormat="1" applyFont="1" applyFill="1" applyBorder="1" applyAlignment="1">
      <alignment vertical="center"/>
    </xf>
    <xf numFmtId="0" fontId="46" fillId="65" borderId="1" xfId="3725" applyFont="1" applyFill="1" applyBorder="1" applyAlignment="1">
      <alignment horizontal="center" vertical="center"/>
    </xf>
    <xf numFmtId="41" fontId="42" fillId="0" borderId="0" xfId="1849" applyNumberFormat="1" applyFont="1" applyFill="1" applyAlignment="1">
      <alignment vertical="center" wrapText="1"/>
    </xf>
    <xf numFmtId="41" fontId="280" fillId="0" borderId="0" xfId="1966" applyNumberFormat="1" applyFont="1" applyFill="1" applyAlignment="1">
      <alignment vertical="center" wrapText="1"/>
    </xf>
    <xf numFmtId="41" fontId="45" fillId="65" borderId="1" xfId="3725" applyNumberFormat="1" applyFont="1" applyFill="1" applyBorder="1" applyAlignment="1">
      <alignment vertical="center" wrapText="1"/>
    </xf>
    <xf numFmtId="41" fontId="45" fillId="65" borderId="1" xfId="3725" applyNumberFormat="1" applyFont="1" applyFill="1" applyBorder="1" applyAlignment="1">
      <alignment vertical="center"/>
    </xf>
    <xf numFmtId="41" fontId="45" fillId="65" borderId="1" xfId="3725" applyNumberFormat="1" applyFont="1" applyFill="1" applyBorder="1" applyAlignment="1">
      <alignment horizontal="left" vertical="center" wrapText="1"/>
    </xf>
    <xf numFmtId="41" fontId="280" fillId="65" borderId="1" xfId="3725" applyNumberFormat="1" applyFont="1" applyFill="1" applyBorder="1" applyAlignment="1">
      <alignment vertical="center"/>
    </xf>
    <xf numFmtId="0" fontId="281" fillId="65" borderId="1" xfId="3725" quotePrefix="1" applyFont="1" applyFill="1" applyBorder="1" applyAlignment="1">
      <alignment horizontal="center" vertical="center"/>
    </xf>
    <xf numFmtId="0" fontId="281" fillId="65" borderId="1" xfId="3725" applyNumberFormat="1" applyFont="1" applyFill="1" applyBorder="1" applyAlignment="1">
      <alignment horizontal="left" vertical="center" wrapText="1"/>
    </xf>
    <xf numFmtId="41" fontId="281" fillId="65" borderId="1" xfId="3725" applyNumberFormat="1" applyFont="1" applyFill="1" applyBorder="1" applyAlignment="1">
      <alignment vertical="center"/>
    </xf>
    <xf numFmtId="0" fontId="281" fillId="65" borderId="1" xfId="3725" quotePrefix="1" applyNumberFormat="1" applyFont="1" applyFill="1" applyBorder="1" applyAlignment="1">
      <alignment horizontal="left" vertical="center" wrapText="1"/>
    </xf>
    <xf numFmtId="0" fontId="280" fillId="65" borderId="0" xfId="1849" applyFont="1" applyFill="1" applyAlignment="1">
      <alignment vertical="center" wrapText="1"/>
    </xf>
    <xf numFmtId="0" fontId="45" fillId="65" borderId="0" xfId="1849" applyFont="1" applyFill="1" applyAlignment="1">
      <alignment horizontal="center" vertical="center" wrapText="1"/>
    </xf>
    <xf numFmtId="0" fontId="280" fillId="65" borderId="0" xfId="1966" applyFont="1" applyFill="1" applyBorder="1" applyAlignment="1">
      <alignment horizontal="center" vertical="center" wrapText="1"/>
    </xf>
    <xf numFmtId="185" fontId="255" fillId="65" borderId="54" xfId="1966" applyNumberFormat="1" applyFont="1" applyFill="1" applyBorder="1" applyAlignment="1">
      <alignment vertical="center" wrapText="1"/>
    </xf>
    <xf numFmtId="0" fontId="280" fillId="65" borderId="0" xfId="1966" applyFont="1" applyFill="1" applyBorder="1" applyAlignment="1">
      <alignment vertical="center" wrapText="1"/>
    </xf>
    <xf numFmtId="185" fontId="255" fillId="65" borderId="54" xfId="1966" applyNumberFormat="1" applyFont="1" applyFill="1" applyBorder="1" applyAlignment="1">
      <alignment horizontal="right" vertical="center"/>
    </xf>
    <xf numFmtId="0" fontId="280" fillId="65" borderId="0" xfId="1849" applyFont="1" applyFill="1" applyAlignment="1">
      <alignment horizontal="center" vertical="center" wrapText="1"/>
    </xf>
    <xf numFmtId="0" fontId="45" fillId="65" borderId="1" xfId="1966" applyFont="1" applyFill="1" applyBorder="1" applyAlignment="1">
      <alignment horizontal="center" vertical="center" wrapText="1"/>
    </xf>
    <xf numFmtId="185" fontId="280" fillId="65" borderId="1" xfId="1966" applyNumberFormat="1" applyFont="1" applyFill="1" applyBorder="1" applyAlignment="1">
      <alignment vertical="center" wrapText="1"/>
    </xf>
    <xf numFmtId="0" fontId="45" fillId="65" borderId="0" xfId="1966" applyFont="1" applyFill="1" applyBorder="1" applyAlignment="1">
      <alignment vertical="center" wrapText="1"/>
    </xf>
    <xf numFmtId="185" fontId="280" fillId="65" borderId="1" xfId="1258" applyNumberFormat="1" applyFont="1" applyFill="1" applyBorder="1" applyAlignment="1">
      <alignment vertical="center" wrapText="1"/>
    </xf>
    <xf numFmtId="0" fontId="45" fillId="65" borderId="0" xfId="1966" applyFont="1" applyFill="1" applyAlignment="1">
      <alignment vertical="center" wrapText="1"/>
    </xf>
    <xf numFmtId="0" fontId="280" fillId="65" borderId="0" xfId="1966" applyFont="1" applyFill="1" applyAlignment="1">
      <alignment vertical="center" wrapText="1"/>
    </xf>
    <xf numFmtId="185" fontId="255" fillId="65" borderId="1" xfId="1966" applyNumberFormat="1" applyFont="1" applyFill="1" applyBorder="1" applyAlignment="1">
      <alignment vertical="center" wrapText="1"/>
    </xf>
    <xf numFmtId="0" fontId="281" fillId="65" borderId="0" xfId="1966" applyFont="1" applyFill="1" applyAlignment="1">
      <alignment vertical="center" wrapText="1"/>
    </xf>
    <xf numFmtId="185" fontId="281" fillId="65" borderId="1" xfId="1966" applyNumberFormat="1" applyFont="1" applyFill="1" applyBorder="1" applyAlignment="1">
      <alignment vertical="center" wrapText="1"/>
    </xf>
    <xf numFmtId="185" fontId="280" fillId="65" borderId="1" xfId="1966" quotePrefix="1" applyNumberFormat="1" applyFont="1" applyFill="1" applyBorder="1" applyAlignment="1">
      <alignment vertical="center" wrapText="1"/>
    </xf>
    <xf numFmtId="185" fontId="255" fillId="65" borderId="1" xfId="1966" quotePrefix="1" applyNumberFormat="1" applyFont="1" applyFill="1" applyBorder="1" applyAlignment="1">
      <alignment vertical="center" wrapText="1"/>
    </xf>
    <xf numFmtId="185" fontId="45" fillId="65" borderId="1" xfId="1966" applyNumberFormat="1" applyFont="1" applyFill="1" applyBorder="1" applyAlignment="1">
      <alignment vertical="center" wrapText="1"/>
    </xf>
    <xf numFmtId="0" fontId="255" fillId="65" borderId="0" xfId="1966" applyFont="1" applyFill="1" applyAlignment="1">
      <alignment vertical="center" wrapText="1"/>
    </xf>
    <xf numFmtId="41" fontId="280" fillId="65" borderId="0" xfId="1849" applyNumberFormat="1" applyFont="1" applyFill="1" applyAlignment="1">
      <alignment vertical="center" wrapText="1"/>
    </xf>
    <xf numFmtId="167" fontId="280" fillId="65" borderId="0" xfId="1258" applyNumberFormat="1" applyFont="1" applyFill="1" applyAlignment="1">
      <alignment vertical="center" wrapText="1"/>
    </xf>
    <xf numFmtId="355" fontId="6" fillId="0" borderId="1" xfId="0" applyNumberFormat="1" applyFont="1" applyFill="1" applyBorder="1" applyAlignment="1">
      <alignment vertical="center"/>
    </xf>
    <xf numFmtId="355" fontId="42" fillId="0" borderId="1" xfId="0" applyNumberFormat="1" applyFont="1" applyFill="1" applyBorder="1" applyAlignment="1">
      <alignment vertical="center"/>
    </xf>
    <xf numFmtId="356" fontId="42" fillId="0" borderId="0" xfId="1964" applyNumberFormat="1" applyFont="1" applyFill="1"/>
    <xf numFmtId="0" fontId="46" fillId="65" borderId="1" xfId="3725" applyNumberFormat="1" applyFont="1" applyFill="1" applyBorder="1" applyAlignment="1">
      <alignment horizontal="center" vertical="center" wrapText="1"/>
    </xf>
    <xf numFmtId="0" fontId="46" fillId="65" borderId="0" xfId="3725" applyNumberFormat="1" applyFont="1" applyFill="1" applyBorder="1" applyAlignment="1">
      <alignment horizontal="center" vertical="center" wrapText="1"/>
    </xf>
    <xf numFmtId="0" fontId="273" fillId="65" borderId="0" xfId="3725" applyNumberFormat="1" applyFont="1" applyFill="1" applyBorder="1" applyAlignment="1">
      <alignment horizontal="center" vertical="center" wrapText="1"/>
    </xf>
    <xf numFmtId="0" fontId="46" fillId="65" borderId="1" xfId="3723" applyNumberFormat="1" applyFont="1" applyFill="1" applyBorder="1" applyAlignment="1">
      <alignment horizontal="center" vertical="center" wrapText="1"/>
    </xf>
    <xf numFmtId="0" fontId="46" fillId="65" borderId="25" xfId="3723" applyNumberFormat="1" applyFont="1" applyFill="1" applyBorder="1" applyAlignment="1">
      <alignment horizontal="center" vertical="center" wrapText="1"/>
    </xf>
    <xf numFmtId="0" fontId="46" fillId="65" borderId="23" xfId="3723" applyNumberFormat="1" applyFont="1" applyFill="1" applyBorder="1" applyAlignment="1">
      <alignment horizontal="center" vertical="center" wrapText="1"/>
    </xf>
    <xf numFmtId="0" fontId="46" fillId="65" borderId="55" xfId="3723" applyNumberFormat="1" applyFont="1" applyFill="1" applyBorder="1" applyAlignment="1">
      <alignment horizontal="center" vertical="center" wrapText="1"/>
    </xf>
    <xf numFmtId="0" fontId="46" fillId="65" borderId="1" xfId="3725" applyFont="1" applyFill="1" applyBorder="1" applyAlignment="1">
      <alignment horizontal="center" vertical="center"/>
    </xf>
    <xf numFmtId="0" fontId="46" fillId="66" borderId="1" xfId="3725" applyFont="1" applyFill="1" applyBorder="1" applyAlignment="1">
      <alignment horizontal="center" vertical="center"/>
    </xf>
    <xf numFmtId="0" fontId="277" fillId="65" borderId="1" xfId="3725"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9" fillId="0" borderId="54" xfId="1964" applyFont="1" applyFill="1" applyBorder="1" applyAlignment="1">
      <alignment horizontal="center"/>
    </xf>
    <xf numFmtId="0" fontId="6" fillId="0" borderId="0" xfId="1964" applyFont="1" applyFill="1" applyAlignment="1">
      <alignment horizontal="center" wrapText="1"/>
    </xf>
    <xf numFmtId="0" fontId="39" fillId="0" borderId="0" xfId="1964" applyFont="1" applyFill="1" applyAlignment="1">
      <alignment horizontal="center"/>
    </xf>
    <xf numFmtId="0" fontId="6" fillId="0" borderId="0" xfId="1964" applyFont="1" applyFill="1" applyAlignment="1">
      <alignment horizontal="center"/>
    </xf>
    <xf numFmtId="0" fontId="6" fillId="0" borderId="43" xfId="3723" applyNumberFormat="1" applyFont="1" applyFill="1" applyBorder="1" applyAlignment="1">
      <alignment horizontal="center" vertical="center" wrapText="1"/>
    </xf>
    <xf numFmtId="0" fontId="6" fillId="0" borderId="10" xfId="3723" applyNumberFormat="1" applyFont="1" applyFill="1" applyBorder="1" applyAlignment="1">
      <alignment horizontal="center" vertical="center" wrapText="1"/>
    </xf>
    <xf numFmtId="41" fontId="8" fillId="0" borderId="0" xfId="0" applyNumberFormat="1" applyFont="1" applyFill="1" applyBorder="1" applyAlignment="1">
      <alignment horizontal="right" vertical="center"/>
    </xf>
    <xf numFmtId="0" fontId="52" fillId="0" borderId="0" xfId="0" applyNumberFormat="1" applyFont="1" applyFill="1" applyBorder="1" applyAlignment="1">
      <alignment horizontal="center" vertical="center" wrapText="1"/>
    </xf>
    <xf numFmtId="0" fontId="38" fillId="0" borderId="0" xfId="0" applyNumberFormat="1" applyFont="1" applyFill="1" applyBorder="1" applyAlignment="1">
      <alignment horizontal="center" vertical="center" wrapText="1"/>
    </xf>
    <xf numFmtId="41" fontId="273" fillId="0" borderId="54" xfId="0" applyNumberFormat="1" applyFont="1" applyFill="1" applyBorder="1" applyAlignment="1">
      <alignment horizontal="right" vertical="center"/>
    </xf>
    <xf numFmtId="0" fontId="46" fillId="0" borderId="1" xfId="3723" applyNumberFormat="1" applyFont="1" applyFill="1" applyBorder="1" applyAlignment="1">
      <alignment horizontal="center" vertical="center" wrapText="1"/>
    </xf>
    <xf numFmtId="0" fontId="46" fillId="0" borderId="1" xfId="0" applyNumberFormat="1" applyFont="1" applyFill="1" applyBorder="1" applyAlignment="1">
      <alignment horizontal="center" vertical="center" wrapText="1"/>
    </xf>
    <xf numFmtId="0" fontId="46" fillId="0" borderId="56" xfId="0" applyFont="1" applyFill="1" applyBorder="1" applyAlignment="1">
      <alignment horizontal="left" vertical="center"/>
    </xf>
    <xf numFmtId="0" fontId="256" fillId="0" borderId="1" xfId="0" applyNumberFormat="1" applyFont="1" applyFill="1" applyBorder="1" applyAlignment="1">
      <alignment horizontal="center" vertical="center" wrapText="1"/>
    </xf>
    <xf numFmtId="0" fontId="6" fillId="65" borderId="43" xfId="0" applyFont="1" applyFill="1" applyBorder="1" applyAlignment="1">
      <alignment horizontal="center" vertical="center" wrapText="1"/>
    </xf>
    <xf numFmtId="0" fontId="6" fillId="65" borderId="10" xfId="0" applyFont="1" applyFill="1" applyBorder="1" applyAlignment="1">
      <alignment horizontal="center" vertical="center" wrapText="1"/>
    </xf>
    <xf numFmtId="0" fontId="6" fillId="65" borderId="1" xfId="0" applyFont="1" applyFill="1" applyBorder="1" applyAlignment="1">
      <alignment horizontal="center" vertical="center"/>
    </xf>
    <xf numFmtId="0" fontId="52" fillId="65" borderId="0" xfId="0" applyFont="1" applyFill="1" applyAlignment="1">
      <alignment horizontal="center" vertical="center"/>
    </xf>
    <xf numFmtId="0" fontId="6" fillId="65" borderId="0" xfId="0" applyFont="1" applyFill="1" applyAlignment="1">
      <alignment horizontal="center" vertical="center"/>
    </xf>
    <xf numFmtId="0" fontId="38" fillId="65" borderId="0" xfId="0" applyFont="1" applyFill="1" applyAlignment="1">
      <alignment horizontal="center" vertical="center"/>
    </xf>
    <xf numFmtId="0" fontId="38" fillId="65" borderId="54" xfId="0" applyFont="1" applyFill="1" applyBorder="1" applyAlignment="1">
      <alignment horizontal="center" vertical="center"/>
    </xf>
    <xf numFmtId="0" fontId="55" fillId="0" borderId="1" xfId="1965" applyFont="1" applyFill="1" applyBorder="1" applyAlignment="1">
      <alignment horizontal="center" vertical="center" wrapText="1"/>
    </xf>
    <xf numFmtId="0" fontId="55" fillId="0" borderId="0" xfId="1965" applyFont="1" applyFill="1" applyAlignment="1">
      <alignment horizontal="center" vertical="center"/>
    </xf>
    <xf numFmtId="0" fontId="255" fillId="0" borderId="0" xfId="1965" applyFont="1" applyFill="1" applyAlignment="1">
      <alignment horizontal="center" vertical="center"/>
    </xf>
    <xf numFmtId="0" fontId="45" fillId="0" borderId="0" xfId="1849" applyFont="1" applyFill="1" applyAlignment="1">
      <alignment horizontal="right" vertical="center" wrapText="1"/>
    </xf>
    <xf numFmtId="0" fontId="45" fillId="0" borderId="0" xfId="1849" applyFont="1" applyFill="1" applyBorder="1" applyAlignment="1">
      <alignment horizontal="center" vertical="center" wrapText="1"/>
    </xf>
    <xf numFmtId="2" fontId="255" fillId="0" borderId="0" xfId="3026" applyNumberFormat="1" applyFont="1" applyFill="1" applyAlignment="1">
      <alignment horizontal="center" wrapText="1"/>
    </xf>
    <xf numFmtId="0" fontId="255" fillId="0" borderId="0" xfId="3026" applyFont="1" applyFill="1" applyAlignment="1">
      <alignment horizontal="center" wrapText="1"/>
    </xf>
    <xf numFmtId="0" fontId="45" fillId="65" borderId="0" xfId="1849" applyFont="1" applyFill="1" applyAlignment="1">
      <alignment horizontal="right" vertical="center" wrapText="1"/>
    </xf>
    <xf numFmtId="0" fontId="45" fillId="65" borderId="0" xfId="1849" applyFont="1" applyFill="1" applyBorder="1" applyAlignment="1">
      <alignment horizontal="center" vertical="center" wrapText="1"/>
    </xf>
    <xf numFmtId="2" fontId="255" fillId="65" borderId="0" xfId="3026" applyNumberFormat="1" applyFont="1" applyFill="1" applyAlignment="1">
      <alignment horizontal="center" wrapText="1"/>
    </xf>
    <xf numFmtId="0" fontId="255" fillId="65" borderId="0" xfId="3026" applyFont="1" applyFill="1" applyAlignment="1">
      <alignment horizontal="center" wrapText="1"/>
    </xf>
    <xf numFmtId="49" fontId="6" fillId="0" borderId="0" xfId="1819" applyNumberFormat="1" applyFont="1" applyAlignment="1">
      <alignment horizontal="center" wrapText="1"/>
    </xf>
    <xf numFmtId="49" fontId="39" fillId="0" borderId="0" xfId="1819" applyNumberFormat="1" applyFont="1" applyAlignment="1">
      <alignment horizontal="center" wrapText="1"/>
    </xf>
    <xf numFmtId="0" fontId="9" fillId="36" borderId="0" xfId="0" applyFont="1" applyFill="1" applyAlignment="1">
      <alignment horizontal="left" vertical="center" wrapText="1"/>
    </xf>
    <xf numFmtId="355" fontId="8" fillId="0" borderId="1" xfId="0" applyNumberFormat="1" applyFont="1" applyFill="1" applyBorder="1" applyAlignment="1">
      <alignment vertical="center"/>
    </xf>
    <xf numFmtId="355" fontId="10" fillId="0" borderId="1" xfId="0" applyNumberFormat="1" applyFont="1" applyFill="1" applyBorder="1" applyAlignment="1">
      <alignment vertical="center"/>
    </xf>
    <xf numFmtId="0" fontId="10" fillId="0" borderId="0" xfId="1964" applyFont="1" applyFill="1" applyAlignment="1">
      <alignment horizontal="right"/>
    </xf>
    <xf numFmtId="0" fontId="8" fillId="0" borderId="0" xfId="1964" applyFont="1" applyFill="1" applyAlignment="1">
      <alignment horizontal="right"/>
    </xf>
    <xf numFmtId="0" fontId="8" fillId="0" borderId="0" xfId="1964" applyFont="1" applyFill="1" applyAlignment="1">
      <alignment horizontal="center"/>
    </xf>
    <xf numFmtId="0" fontId="8" fillId="0" borderId="0" xfId="1964" applyFont="1" applyFill="1" applyAlignment="1">
      <alignment horizontal="center" wrapText="1"/>
    </xf>
    <xf numFmtId="0" fontId="9" fillId="0" borderId="0" xfId="1964" applyFont="1" applyFill="1" applyAlignment="1">
      <alignment horizontal="center"/>
    </xf>
    <xf numFmtId="0" fontId="10" fillId="0" borderId="0" xfId="1964" applyFont="1" applyFill="1" applyAlignment="1">
      <alignment horizontal="center"/>
    </xf>
    <xf numFmtId="0" fontId="10" fillId="0" borderId="54" xfId="1964" applyFont="1" applyFill="1" applyBorder="1"/>
    <xf numFmtId="0" fontId="9" fillId="0" borderId="0" xfId="1964" applyFont="1" applyFill="1" applyAlignment="1">
      <alignment horizontal="right"/>
    </xf>
    <xf numFmtId="0" fontId="9" fillId="0" borderId="54" xfId="1964" applyFont="1" applyFill="1" applyBorder="1" applyAlignment="1">
      <alignment horizontal="center"/>
    </xf>
    <xf numFmtId="0" fontId="8" fillId="0" borderId="43" xfId="3723"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0" xfId="3723"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8" fillId="0" borderId="1" xfId="3723" applyNumberFormat="1" applyFont="1" applyFill="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cellXfs>
  <cellStyles count="3726">
    <cellStyle name="_x0001_" xfId="1"/>
    <cellStyle name="          _x000a__x000a_shell=progman.exe_x000a__x000a_m" xfId="3040"/>
    <cellStyle name="          _x000d__x000a_shell=progman.exe_x000d__x000a_m" xfId="2"/>
    <cellStyle name="          _x000d__x000a_shell=progman.exe_x000d__x000a_m 2" xfId="3"/>
    <cellStyle name="          _x000d__x000d_shell=progman.exe_x000d__x000d_m" xfId="3041"/>
    <cellStyle name="          _x005f_x000d__x005f_x000a_shell=progman.exe_x005f_x000d__x005f_x000a_m" xfId="3042"/>
    <cellStyle name=" Task]_x000d__x000a_TaskName=Scan At_x000d__x000a_TaskID=3_x000d__x000a_WorkstationName=SmarTone_x000d__x000a_LastExecuted=0_x000d__x000a_LastSt" xfId="4"/>
    <cellStyle name="_x000d__x000a_JournalTemplate=C:\COMFO\CTALK\JOURSTD.TPL_x000d__x000a_LbStateAddress=3 3 0 251 1 89 2 311_x000d__x000a_LbStateJou" xfId="5"/>
    <cellStyle name="_x000d__x000a_JournalTemplate=C:\COMFO\CTALK\JOURSTD.TPL_x000d__x000a_LbStateAddress=3 3 0 251 1 89 2 311_x000d__x000a_LbStateJou 3" xfId="3043"/>
    <cellStyle name="#,##0" xfId="6"/>
    <cellStyle name="#,##0 2" xfId="3044"/>
    <cellStyle name="#,##0 3" xfId="3045"/>
    <cellStyle name="%" xfId="7"/>
    <cellStyle name="%_1.Cac bieu XD DT 2014 (theo CV 8895 cua BTC).30.7.ok.gui(lan 2)" xfId="3046"/>
    <cellStyle name="%_Co so tinh su nghiep giao duc" xfId="3047"/>
    <cellStyle name="%_XD DT huyen 2014(1) 23.7" xfId="3048"/>
    <cellStyle name="､@ｯ・ｰl･[ｨ｣ｿn" xfId="8"/>
    <cellStyle name="." xfId="9"/>
    <cellStyle name=".d©y" xfId="10"/>
    <cellStyle name="??" xfId="11"/>
    <cellStyle name="?? [ - ??1" xfId="12"/>
    <cellStyle name="?? [ - ??2" xfId="13"/>
    <cellStyle name="?? [ - ??3" xfId="14"/>
    <cellStyle name="?? [ - ??4" xfId="15"/>
    <cellStyle name="?? [ - ??5" xfId="16"/>
    <cellStyle name="?? [ - ??6" xfId="17"/>
    <cellStyle name="?? [ - ??7" xfId="18"/>
    <cellStyle name="?? [ - ??8" xfId="19"/>
    <cellStyle name="?? [0.00]_      " xfId="20"/>
    <cellStyle name="?? [0]" xfId="21"/>
    <cellStyle name="?? [0] 2" xfId="22"/>
    <cellStyle name="?? [0] 3" xfId="3049"/>
    <cellStyle name="?? [0] 4" xfId="3050"/>
    <cellStyle name="?? 10" xfId="3051"/>
    <cellStyle name="?? 11" xfId="3052"/>
    <cellStyle name="?? 12" xfId="3053"/>
    <cellStyle name="?? 13" xfId="3054"/>
    <cellStyle name="?? 14" xfId="3055"/>
    <cellStyle name="?? 15" xfId="3056"/>
    <cellStyle name="?? 16" xfId="3057"/>
    <cellStyle name="?? 17" xfId="3058"/>
    <cellStyle name="?? 18" xfId="3059"/>
    <cellStyle name="?? 19" xfId="3060"/>
    <cellStyle name="?? 2" xfId="23"/>
    <cellStyle name="?? 20" xfId="3061"/>
    <cellStyle name="?? 21" xfId="3062"/>
    <cellStyle name="?? 22" xfId="3063"/>
    <cellStyle name="?? 23" xfId="3064"/>
    <cellStyle name="?? 24" xfId="3065"/>
    <cellStyle name="?? 25" xfId="3066"/>
    <cellStyle name="?? 26" xfId="3067"/>
    <cellStyle name="?? 27" xfId="3068"/>
    <cellStyle name="?? 28" xfId="3069"/>
    <cellStyle name="?? 29" xfId="3070"/>
    <cellStyle name="?? 3" xfId="24"/>
    <cellStyle name="?? 30" xfId="3071"/>
    <cellStyle name="?? 31" xfId="3072"/>
    <cellStyle name="?? 32" xfId="3073"/>
    <cellStyle name="?? 4" xfId="3074"/>
    <cellStyle name="?? 5" xfId="3075"/>
    <cellStyle name="?? 6" xfId="3076"/>
    <cellStyle name="?? 7" xfId="3077"/>
    <cellStyle name="?? 8" xfId="3078"/>
    <cellStyle name="?? 9" xfId="3079"/>
    <cellStyle name="?_x001d_??%U©÷u&amp;H©÷9_x0008_? s_x000a__x0007__x0001__x0001_" xfId="25"/>
    <cellStyle name="?_x001d_??%U©÷u&amp;H©÷9_x0008_?_x0009_s_x000a__x0007__x0001__x0001_" xfId="26"/>
    <cellStyle name="?_x001d_??%U©÷u&amp;H©÷9_x0008_?_x0009_s_x000a__x0007__x0001__x0001_ 2" xfId="27"/>
    <cellStyle name="?_x001d_??%U©÷u&amp;H©÷9_x0008_?_x0009_s_x000a__x0007__x0001__x0001_?_x0002_???????????????_x0001_(_x0002_u_x000d_?????_x001f_????????_x0007_????????????????!???????????           ?????           ?????????_x000d_C:\WINDOWS\country.sys_x000d_??????????????????????????????????????????????????????????????????????????????????????????????" xfId="28"/>
    <cellStyle name="???? [0.00]_      " xfId="29"/>
    <cellStyle name="??????" xfId="30"/>
    <cellStyle name="????_      " xfId="31"/>
    <cellStyle name="???[0]_?? DI" xfId="32"/>
    <cellStyle name="???_?? DI" xfId="33"/>
    <cellStyle name="??[0]_BRE" xfId="34"/>
    <cellStyle name="??_      " xfId="35"/>
    <cellStyle name="??A? [0]_laroux_1_¢¬???¢â? " xfId="36"/>
    <cellStyle name="??A?_laroux_1_¢¬???¢â? " xfId="37"/>
    <cellStyle name="?¡±¢¥?_?¨ù??¢´¢¥_¢¬???¢â? " xfId="38"/>
    <cellStyle name="_x0001_?¶æµ_x001b_ºß­ " xfId="39"/>
    <cellStyle name="_x0001_?¶æµ_x001b_ºß­_" xfId="40"/>
    <cellStyle name="?ðÇ%U?&amp;H?_x0008_?s_x000a__x0007__x0001__x0001_" xfId="41"/>
    <cellStyle name="?ðÇ%U?&amp;H?_x0008_?s_x000a__x0007__x0001__x0001_ 2" xfId="42"/>
    <cellStyle name="?ðÇ%U?&amp;H?_x0008_?s_x000a__x0007__x0001__x0001_?_x0002_ÿÿÿÿÿÿÿÿÿÿÿÿÿÿÿ_x0001_(_x0002_?€????ÿÿÿÿ????_x0007_??????????????????????????           ?????           ?????????_x000d_C:\WINDOWS\country.sys_x000d_??????????????????????????????????????????????????????????????????????????????????????????????" xfId="43"/>
    <cellStyle name="?I?I?_x0001_??j?_x0008_?h_x0001__x000c__x000c__x0002__x0002__x000c_!Comma [0]_Chi phÝ kh¸c_B¶ng 1 (2)?G_x001d_Comma [0]_Chi phÝ kh¸c_B¶ng 2?G$Comma [0]_Ch" xfId="44"/>
    <cellStyle name="? [0.00]_Book5" xfId="45"/>
    <cellStyle name="?_Book5" xfId="46"/>
    <cellStyle name="[0]_Chi phÝ kh¸c_V" xfId="47"/>
    <cellStyle name="_x0001_\Ô" xfId="48"/>
    <cellStyle name="_(HCNnguyen) (23.6) CACTUYENNVSON" xfId="49"/>
    <cellStyle name="_1 TONG HOP - CA NA" xfId="50"/>
    <cellStyle name="_111111111111111111111111111111111" xfId="51"/>
    <cellStyle name="_111111111111111111111111111111111 2" xfId="52"/>
    <cellStyle name="_123 D SUA" xfId="53"/>
    <cellStyle name="_123_DONG_THANH_Moi" xfId="54"/>
    <cellStyle name="_130307 So sanh thuc hien 2012 - du toan 2012 moi (pan khac)" xfId="55"/>
    <cellStyle name="_130313 Mau  bieu bao cao nguon luc cua dia phuong sua" xfId="56"/>
    <cellStyle name="_130818 Tong hop Danh gia thu 2013" xfId="57"/>
    <cellStyle name="_130818 Tong hop Danh gia thu 2013_1.DT chi tiet h, tp 2017(Sơn Tây).7.10" xfId="58"/>
    <cellStyle name="_130818 Tong hop Danh gia thu 2013_140921 bu giam thu ND 209" xfId="59"/>
    <cellStyle name="_130818 Tong hop Danh gia thu 2013_140921 bu giam thu ND 209_1.DT chi tiet h, tp 2017(Sơn Tây).7.10" xfId="60"/>
    <cellStyle name="_130818 Tong hop Danh gia thu 2013_140921 bu giam thu ND 209_Phu luc so 5 - sua ngay 04-01" xfId="3080"/>
    <cellStyle name="_130818 Tong hop Danh gia thu 2013_A150305 209" xfId="61"/>
    <cellStyle name="_130818 Tong hop Danh gia thu 2013_A150305 209_1.DT chi tiet h, tp 2017(Sơn Tây).7.10" xfId="62"/>
    <cellStyle name="_x0001__160505 BIEU CHI NSDP TREN DAU DAN (BAO GÔM BSCMT)" xfId="63"/>
    <cellStyle name="_18-7" xfId="64"/>
    <cellStyle name="_19- Hai Duong-V1" xfId="65"/>
    <cellStyle name="_19- Hai Duong-V1_TH Ket qua thao luan nam 2015 - Vong 1- TCT (Nhan)" xfId="66"/>
    <cellStyle name="_29-5" xfId="67"/>
    <cellStyle name="_456 D" xfId="68"/>
    <cellStyle name="_9-7" xfId="69"/>
    <cellStyle name="_Bang Chi tieu (2)" xfId="70"/>
    <cellStyle name="_Bang Chi tieu (2)?_x001c_Comma [0]_Chi phÝ kh¸c_Book1?!Comma [0]_Chi phÝ kh¸c_Liªn ChiÓu?b_x001e_Comma [0]_Chi" xfId="71"/>
    <cellStyle name="_Bang gia ca may theo TT061" xfId="72"/>
    <cellStyle name="_BẢNG TỔNG HỢP" xfId="73"/>
    <cellStyle name="_BangTH" xfId="74"/>
    <cellStyle name="_BangTH_9-7" xfId="75"/>
    <cellStyle name="_BangTH_BAO CAO Moi" xfId="76"/>
    <cellStyle name="_BangTH_BC Tong KV1 Binh" xfId="77"/>
    <cellStyle name="_BangTH_BTS" xfId="78"/>
    <cellStyle name="_BangTH_KV2" xfId="79"/>
    <cellStyle name="_BangTH_Phong HT Bao Cao" xfId="80"/>
    <cellStyle name="_BangTH_QH xa ok.xls" xfId="81"/>
    <cellStyle name="_BangTH_QHX" xfId="82"/>
    <cellStyle name="_BangTH_QHX Moi" xfId="83"/>
    <cellStyle name="_BangTH_Quang Hoa Xa Tong The lam hang ngay" xfId="84"/>
    <cellStyle name="_BANGTHTTKPHI-TRAM DM 23" xfId="85"/>
    <cellStyle name="_BANGTHTTKPHI-TRAM DM 23_9-7" xfId="86"/>
    <cellStyle name="_BANGTHTTKPHI-TRAM DM 23_BAO CAO Moi" xfId="87"/>
    <cellStyle name="_BANGTHTTKPHI-TRAM DM 23_BC Tong KV1 Binh" xfId="88"/>
    <cellStyle name="_BANGTHTTKPHI-TRAM DM 23_BTS" xfId="89"/>
    <cellStyle name="_BANGTHTTKPHI-TRAM DM 23_KV2" xfId="90"/>
    <cellStyle name="_BANGTHTTKPHI-TRAM DM 23_Phong HT Bao Cao" xfId="91"/>
    <cellStyle name="_BANGTHTTKPHI-TRAM DM 23_QH xa ok.xls" xfId="92"/>
    <cellStyle name="_BANGTHTTKPHI-TRAM DM 23_QHX" xfId="93"/>
    <cellStyle name="_BANGTHTTKPHI-TRAM DM 23_QHX Moi" xfId="94"/>
    <cellStyle name="_BANGTHTTKPHI-TRAM DM 23_Quang Hoa Xa Tong The lam hang ngay" xfId="95"/>
    <cellStyle name="_Bao cao nhu cau vat tu cap tinh chuan ok.xls-Lan 3" xfId="96"/>
    <cellStyle name="_Bao cao PTM hang ngay2" xfId="97"/>
    <cellStyle name="_Bao cao PTM ngay 7-16" xfId="98"/>
    <cellStyle name="_Bao cao tai NPP PHAN DUNG 22-7" xfId="3081"/>
    <cellStyle name="_BAO GIA NGAY 24-10-08 (co dam)" xfId="99"/>
    <cellStyle name="_Bao_cao_tuan_Vung" xfId="3082"/>
    <cellStyle name="_Bao_cao_tuan_Vung_chi tiet so lieu STC theo so da thu" xfId="3083"/>
    <cellStyle name="_Bao_cao_tuan_Vung_Copy of Gui BHXH nho bao cao so lieu nam 2012" xfId="3084"/>
    <cellStyle name="_BAOCAOVUNG7 1" xfId="100"/>
    <cellStyle name="_bbbbbbb" xfId="101"/>
    <cellStyle name="_BC  NAM 2007" xfId="3085"/>
    <cellStyle name="_BC CV 6403 BKHĐT" xfId="102"/>
    <cellStyle name="_Bieu KH 2008" xfId="103"/>
    <cellStyle name="_Bieu mau cong trinh khoi cong moi 3-4" xfId="3086"/>
    <cellStyle name="_Bieu3ODA" xfId="3087"/>
    <cellStyle name="_Bieu4HTMT" xfId="3088"/>
    <cellStyle name="_Book1" xfId="104"/>
    <cellStyle name="_Book1 2" xfId="105"/>
    <cellStyle name="_Book1 3" xfId="3089"/>
    <cellStyle name="_Book1_1" xfId="106"/>
    <cellStyle name="_Book1_1 2" xfId="107"/>
    <cellStyle name="_Book1_1 3" xfId="3090"/>
    <cellStyle name="_Book1_1_Book1" xfId="108"/>
    <cellStyle name="_Book1_1_Book1_1" xfId="109"/>
    <cellStyle name="_Book1_1_Book1_Book1" xfId="110"/>
    <cellStyle name="_Book1_1_Capphoivua" xfId="111"/>
    <cellStyle name="_Book1_1_Copy of DM24 - ThuyAnhNew" xfId="112"/>
    <cellStyle name="_Book1_1_danh sach trong cay" xfId="113"/>
    <cellStyle name="_Book1_1_Dat Phuong_Chinh" xfId="114"/>
    <cellStyle name="_Book1_1_Dat Phuong-Faire" xfId="115"/>
    <cellStyle name="_Book1_1_DM24_Thuy Anh" xfId="116"/>
    <cellStyle name="_Book1_1_Gia ca may cac tinh" xfId="117"/>
    <cellStyle name="_Book1_1_KLVT cau Km25+377" xfId="118"/>
    <cellStyle name="_Book1_1_PLHD_Nguyen Tac_Dai Phuoc_New_02_07_2007" xfId="119"/>
    <cellStyle name="_Book1_111111111111111111111111111111111" xfId="120"/>
    <cellStyle name="_Book1_2_Book1" xfId="121"/>
    <cellStyle name="_Book1_3" xfId="122"/>
    <cellStyle name="_Book1_9-7" xfId="123"/>
    <cellStyle name="_Book1_báo cáo doanh thu tháng 12" xfId="124"/>
    <cellStyle name="_Book1_báo cáo doanh thu tháng 12 2" xfId="125"/>
    <cellStyle name="_Book1_BAO CAO Moi" xfId="126"/>
    <cellStyle name="_Book1_bao cao nhu cau BTS-CNKT tinh KV2" xfId="127"/>
    <cellStyle name="_Book1_Bao cao nhu cau vat tu cap tinh chuan ok.xls-Lan 3" xfId="128"/>
    <cellStyle name="_Book1_BAOCAOVUNG7 1" xfId="129"/>
    <cellStyle name="_Book1_BC Tong KV1 Binh" xfId="130"/>
    <cellStyle name="_Book1_Book1" xfId="131"/>
    <cellStyle name="_Book1_Book1 2" xfId="132"/>
    <cellStyle name="_Book1_Book1_danh sach trong cay" xfId="133"/>
    <cellStyle name="_Book1_BTS" xfId="134"/>
    <cellStyle name="_Book1_cong hang rao" xfId="135"/>
    <cellStyle name="_Book1_danh sach trong cay" xfId="136"/>
    <cellStyle name="_Book1_HC  QNM009(van dc1)" xfId="137"/>
    <cellStyle name="_Book1_IN" xfId="138"/>
    <cellStyle name="_Book1_KH hoach keo quang thang 5" xfId="140"/>
    <cellStyle name="_Book1_KH phat song 30-06-2009 CNKT tinh KV2-BTS" xfId="141"/>
    <cellStyle name="_Book1_Kh ql62 (2010) 11-09" xfId="142"/>
    <cellStyle name="_Book1_KH T6" xfId="143"/>
    <cellStyle name="_Book1_Khung 2012" xfId="144"/>
    <cellStyle name="_Book1_KV2" xfId="139"/>
    <cellStyle name="_Book1_MAU BAO CAO THANG MOI CHO ANH DUONG.xls-cu jut" xfId="145"/>
    <cellStyle name="_Book1_Phong HT Bao Cao" xfId="147"/>
    <cellStyle name="_Book1_phu luc tong ket tinh hinh TH giai doan 03-10 (ngay 30)" xfId="148"/>
    <cellStyle name="_Book1_Pluc BTS KV2" xfId="146"/>
    <cellStyle name="_Book1_QH xa ok.xls" xfId="149"/>
    <cellStyle name="_Book1_QHX" xfId="150"/>
    <cellStyle name="_Book1_QHX Moi" xfId="151"/>
    <cellStyle name="_Book1_Quang Hoa Xa Tong The lam hang ngay" xfId="152"/>
    <cellStyle name="_Book1_TH  PTM hang ngay" xfId="154"/>
    <cellStyle name="_Book1_tờ trinh-lan" xfId="153"/>
    <cellStyle name="_Book2" xfId="155"/>
    <cellStyle name="_BTS KV2" xfId="156"/>
    <cellStyle name="_BTS T4 va 5 kv2" xfId="157"/>
    <cellStyle name="_BTS T6 Binh" xfId="158"/>
    <cellStyle name="_BTS T6 Dung" xfId="159"/>
    <cellStyle name="_BTS T6 Hoan Chinh" xfId="160"/>
    <cellStyle name="_C.cong+B.luong-Sanluong" xfId="161"/>
    <cellStyle name="_CAC TUYEN CAP QUANG" xfId="162"/>
    <cellStyle name="_Cac tuyen lam HD SONG BA (8.7)" xfId="163"/>
    <cellStyle name="_Capphoivua" xfId="164"/>
    <cellStyle name="_Chao thau_Cau Dai Phuoc_2_1" xfId="167"/>
    <cellStyle name="_Chao thau_Dai Phuoc_Lan2_Gui Ban" xfId="168"/>
    <cellStyle name="_cong hang rao" xfId="165"/>
    <cellStyle name="_CP 6 thang dau nam 2007 moi" xfId="166"/>
    <cellStyle name="_DAKNONG" xfId="169"/>
    <cellStyle name="_DAKNONG 2" xfId="170"/>
    <cellStyle name="_danh sach trong cay" xfId="171"/>
    <cellStyle name="_Dat Phuong_Chinh" xfId="172"/>
    <cellStyle name="_DG 2012-DT2013 - Theo sac thue -sua" xfId="173"/>
    <cellStyle name="_DG 2012-DT2013 - Theo sac thue -sua_120907 Thu tang them 4500" xfId="174"/>
    <cellStyle name="_DG 2012-DT2013 - Theo sac thue -sua_27-8Tong hop PA uoc 2012-DT 2013 -PA 420.000 ty-490.000 ty chuyen doi" xfId="175"/>
    <cellStyle name="_dien chieu sang" xfId="176"/>
    <cellStyle name="_DM 1242" xfId="177"/>
    <cellStyle name="_DMXDCB24_2005_1" xfId="178"/>
    <cellStyle name="_DO-D1500-KHONG CO TRONG DT" xfId="179"/>
    <cellStyle name="_Dong Thap" xfId="3091"/>
    <cellStyle name="_DS BTS THANG 5" xfId="180"/>
    <cellStyle name="_DT phan dam theo TDT dc duyet" xfId="181"/>
    <cellStyle name="_DT_Du thau_14C" xfId="182"/>
    <cellStyle name="_DTGoi3_QL14C_Nhathau1" xfId="183"/>
    <cellStyle name="_DTGoi3_QL14Cb" xfId="184"/>
    <cellStyle name="_Duyet TK thay đôi" xfId="185"/>
    <cellStyle name="_F4-6" xfId="3092"/>
    <cellStyle name="_FD743100" xfId="186"/>
    <cellStyle name="_FD743100 2" xfId="187"/>
    <cellStyle name="_Gia ca may cac tinh" xfId="192"/>
    <cellStyle name="_Gia chao (In HS)_Luong350" xfId="193"/>
    <cellStyle name="_Gia chao thau_Yen Bai_1" xfId="194"/>
    <cellStyle name="_Goi 1 A tham tra" xfId="188"/>
    <cellStyle name="_GOITHAUSO2" xfId="189"/>
    <cellStyle name="_GOITHAUSO3" xfId="190"/>
    <cellStyle name="_GOITHAUSO4" xfId="191"/>
    <cellStyle name="_HaHoa_TDT_DienCSang" xfId="195"/>
    <cellStyle name="_HaHoa19-5-07" xfId="196"/>
    <cellStyle name="_HiepDuc-TienPhuoc-BacTraMy-Thang Binh" xfId="197"/>
    <cellStyle name="_Huong CHI tieu Nhiem vu CTMTQG 2014(1)" xfId="3093"/>
    <cellStyle name="_IN" xfId="198"/>
    <cellStyle name="_Kh ql62 (2010) 11-09" xfId="439"/>
    <cellStyle name="_KH.DTC.gd2016-2020 tinh (T2-2015)" xfId="3094"/>
    <cellStyle name="_KHPS thang 5_KV2(chinh sua)" xfId="440"/>
    <cellStyle name="_Khung 2012" xfId="441"/>
    <cellStyle name="_KN_CCTL" xfId="199"/>
    <cellStyle name="_KT (2)" xfId="200"/>
    <cellStyle name="_KT (2)_1" xfId="201"/>
    <cellStyle name="_KT (2)_1_160505 BIEU CHI NSDP TREN DAU DAN (BAO GÔM BSCMT)" xfId="202"/>
    <cellStyle name="_KT (2)_1_Book1" xfId="203"/>
    <cellStyle name="_KT (2)_1_Book1_1" xfId="204"/>
    <cellStyle name="_KT (2)_1_Book1_Book1" xfId="205"/>
    <cellStyle name="_KT (2)_1_Capphoivua" xfId="206"/>
    <cellStyle name="_KT (2)_1_Copy of DM24 - ThuyAnhNew" xfId="207"/>
    <cellStyle name="_KT (2)_1_Dat Phuong_Chinh" xfId="208"/>
    <cellStyle name="_KT (2)_1_Dat Phuong-Faire" xfId="209"/>
    <cellStyle name="_KT (2)_1_DM24_Thuy Anh" xfId="210"/>
    <cellStyle name="_KT (2)_1_Gia ca may cac tinh" xfId="211"/>
    <cellStyle name="_KT (2)_1_KLVT cau Km25+377" xfId="212"/>
    <cellStyle name="_KT (2)_1_KN_CCTL" xfId="213"/>
    <cellStyle name="_KT (2)_1_Lora-tungchau" xfId="214"/>
    <cellStyle name="_KT (2)_1_PLHD_Nguyen Tac_Dai Phuoc_New_02_07_2007" xfId="215"/>
    <cellStyle name="_KT (2)_1_Qt-HT3PQ1(CauKho)" xfId="216"/>
    <cellStyle name="_KT (2)_160505 BIEU CHI NSDP TREN DAU DAN (BAO GÔM BSCMT)" xfId="217"/>
    <cellStyle name="_KT (2)_2" xfId="218"/>
    <cellStyle name="_KT (2)_2_KL Nen duong" xfId="219"/>
    <cellStyle name="_KT (2)_2_TG-TH" xfId="220"/>
    <cellStyle name="_KT (2)_2_TG-TH_160505 BIEU CHI NSDP TREN DAU DAN (BAO GÔM BSCMT)" xfId="221"/>
    <cellStyle name="_KT (2)_2_TG-TH_ApGiaVatTu_cayxanh_latgach" xfId="222"/>
    <cellStyle name="_KT (2)_2_TG-TH_BANG TONG HOP TINH HINH THANH QUYET TOAN (MOI I)" xfId="223"/>
    <cellStyle name="_KT (2)_2_TG-TH_BAO GIA NGAY 24-10-08 (co dam)" xfId="224"/>
    <cellStyle name="_KT (2)_2_TG-TH_BC  NAM 2007" xfId="3095"/>
    <cellStyle name="_KT (2)_2_TG-TH_BC CV 6403 BKHĐT" xfId="225"/>
    <cellStyle name="_KT (2)_2_TG-TH_BC NQ11-CP - chinh sua lai" xfId="226"/>
    <cellStyle name="_KT (2)_2_TG-TH_BC NQ11-CP-Quynh sau bieu so3" xfId="227"/>
    <cellStyle name="_KT (2)_2_TG-TH_BC_NQ11-CP_-_Thao_sua_lai" xfId="228"/>
    <cellStyle name="_KT (2)_2_TG-TH_Bieu mau cong trinh khoi cong moi 3-4" xfId="3096"/>
    <cellStyle name="_KT (2)_2_TG-TH_Bieu3ODA" xfId="3097"/>
    <cellStyle name="_KT (2)_2_TG-TH_Book1" xfId="229"/>
    <cellStyle name="_KT (2)_2_TG-TH_Book1_1" xfId="230"/>
    <cellStyle name="_KT (2)_2_TG-TH_Book1_1_BC CV 6403 BKHĐT" xfId="231"/>
    <cellStyle name="_KT (2)_2_TG-TH_Book1_1_Bieu mau cong trinh khoi cong moi 3-4" xfId="3098"/>
    <cellStyle name="_KT (2)_2_TG-TH_Book1_1_Book1" xfId="3099"/>
    <cellStyle name="_KT (2)_2_TG-TH_Book1_1_Luy ke von ung nam 2011 -Thoa gui ngay 12-8-2012" xfId="232"/>
    <cellStyle name="_KT (2)_2_TG-TH_Book1_2" xfId="233"/>
    <cellStyle name="_KT (2)_2_TG-TH_Book1_2_BC CV 6403 BKHĐT" xfId="234"/>
    <cellStyle name="_KT (2)_2_TG-TH_Book1_2_Luy ke von ung nam 2011 -Thoa gui ngay 12-8-2012" xfId="235"/>
    <cellStyle name="_KT (2)_2_TG-TH_Book1_BC CV 6403 BKHĐT" xfId="236"/>
    <cellStyle name="_KT (2)_2_TG-TH_Book1_Bieu mau cong trinh khoi cong moi 3-4" xfId="3100"/>
    <cellStyle name="_KT (2)_2_TG-TH_Book1_Luy ke von ung nam 2011 -Thoa gui ngay 12-8-2012" xfId="237"/>
    <cellStyle name="_KT (2)_2_TG-TH_CAU Khanh Nam(Thi Cong)" xfId="238"/>
    <cellStyle name="_KT (2)_2_TG-TH_ChiHuong_ApGia" xfId="240"/>
    <cellStyle name="_KT (2)_2_TG-TH_CoCauPhi (version 1)" xfId="239"/>
    <cellStyle name="_KT (2)_2_TG-TH_DAU NOI PL-CL TAI PHU LAMHC" xfId="241"/>
    <cellStyle name="_KT (2)_2_TG-TH_DU TRU VAT TU" xfId="242"/>
    <cellStyle name="_KT (2)_2_TG-TH_Ha Nam" xfId="3101"/>
    <cellStyle name="_KT (2)_2_TG-TH_KN_CCTL" xfId="243"/>
    <cellStyle name="_KT (2)_2_TG-TH_Lora-tungchau" xfId="244"/>
    <cellStyle name="_KT (2)_2_TG-TH_Luy ke von ung nam 2011 -Thoa gui ngay 12-8-2012" xfId="245"/>
    <cellStyle name="_KT (2)_2_TG-TH_NhanCong" xfId="246"/>
    <cellStyle name="_KT (2)_2_TG-TH_phu luc tong ket tinh hinh TH giai doan 03-10 (ngay 30)" xfId="247"/>
    <cellStyle name="_KT (2)_2_TG-TH_Qt-HT3PQ1(CauKho)" xfId="248"/>
    <cellStyle name="_KT (2)_2_TG-TH_Sheet1" xfId="249"/>
    <cellStyle name="_KT (2)_2_TG-TH_ÿÿÿÿÿ" xfId="250"/>
    <cellStyle name="_KT (2)_2_TG-TH_ÿÿÿÿÿ_Bieu mau cong trinh khoi cong moi 3-4" xfId="3102"/>
    <cellStyle name="_KT (2)_2_TG-TH_ÿÿÿÿÿ_Bieu3ODA" xfId="3103"/>
    <cellStyle name="_KT (2)_2_TG-TH_ÿÿÿÿÿ_Ha Nam" xfId="3104"/>
    <cellStyle name="_KT (2)_3" xfId="251"/>
    <cellStyle name="_KT (2)_3_KL Nen duong" xfId="252"/>
    <cellStyle name="_KT (2)_3_TG-TH" xfId="253"/>
    <cellStyle name="_KT (2)_3_TG-TH_160505 BIEU CHI NSDP TREN DAU DAN (BAO GÔM BSCMT)" xfId="254"/>
    <cellStyle name="_KT (2)_3_TG-TH_BC  NAM 2007" xfId="3105"/>
    <cellStyle name="_KT (2)_3_TG-TH_Bieu mau cong trinh khoi cong moi 3-4" xfId="3106"/>
    <cellStyle name="_KT (2)_3_TG-TH_Bieu3ODA" xfId="3107"/>
    <cellStyle name="_KT (2)_3_TG-TH_Book1" xfId="255"/>
    <cellStyle name="_KT (2)_3_TG-TH_Book1_1" xfId="256"/>
    <cellStyle name="_KT (2)_3_TG-TH_Book1_Book1" xfId="257"/>
    <cellStyle name="_KT (2)_3_TG-TH_Capphoivua" xfId="258"/>
    <cellStyle name="_KT (2)_3_TG-TH_Copy of DM24 - ThuyAnhNew" xfId="259"/>
    <cellStyle name="_KT (2)_3_TG-TH_Dat Phuong_Chinh" xfId="260"/>
    <cellStyle name="_KT (2)_3_TG-TH_Dat Phuong-Faire" xfId="261"/>
    <cellStyle name="_KT (2)_3_TG-TH_DM24_Thuy Anh" xfId="262"/>
    <cellStyle name="_KT (2)_3_TG-TH_Gia ca may cac tinh" xfId="263"/>
    <cellStyle name="_KT (2)_3_TG-TH_Ha Nam" xfId="3108"/>
    <cellStyle name="_KT (2)_3_TG-TH_KLVT cau Km25+377" xfId="264"/>
    <cellStyle name="_KT (2)_3_TG-TH_KN_CCTL" xfId="265"/>
    <cellStyle name="_KT (2)_3_TG-TH_Lora-tungchau" xfId="266"/>
    <cellStyle name="_KT (2)_3_TG-TH_PERSONAL" xfId="267"/>
    <cellStyle name="_KT (2)_3_TG-TH_PERSONAL_BC CV 6403 BKHĐT" xfId="268"/>
    <cellStyle name="_KT (2)_3_TG-TH_PERSONAL_Bieu mau cong trinh khoi cong moi 3-4" xfId="3109"/>
    <cellStyle name="_KT (2)_3_TG-TH_PERSONAL_Book1" xfId="269"/>
    <cellStyle name="_KT (2)_3_TG-TH_PERSONAL_Luy ke von ung nam 2011 -Thoa gui ngay 12-8-2012" xfId="270"/>
    <cellStyle name="_KT (2)_3_TG-TH_PERSONAL_Tong hop KHCB 2001" xfId="271"/>
    <cellStyle name="_KT (2)_3_TG-TH_PLHD_Nguyen Tac_Dai Phuoc_New_02_07_2007" xfId="272"/>
    <cellStyle name="_KT (2)_3_TG-TH_Qt-HT3PQ1(CauKho)" xfId="273"/>
    <cellStyle name="_KT (2)_3_TG-TH_ÿÿÿÿÿ" xfId="3110"/>
    <cellStyle name="_KT (2)_4" xfId="274"/>
    <cellStyle name="_KT (2)_4_160505 BIEU CHI NSDP TREN DAU DAN (BAO GÔM BSCMT)" xfId="275"/>
    <cellStyle name="_KT (2)_4_ApGiaVatTu_cayxanh_latgach" xfId="276"/>
    <cellStyle name="_KT (2)_4_BANG TONG HOP TINH HINH THANH QUYET TOAN (MOI I)" xfId="277"/>
    <cellStyle name="_KT (2)_4_BAO GIA NGAY 24-10-08 (co dam)" xfId="278"/>
    <cellStyle name="_KT (2)_4_BC  NAM 2007" xfId="3111"/>
    <cellStyle name="_KT (2)_4_BC CV 6403 BKHĐT" xfId="279"/>
    <cellStyle name="_KT (2)_4_BC NQ11-CP - chinh sua lai" xfId="280"/>
    <cellStyle name="_KT (2)_4_BC NQ11-CP-Quynh sau bieu so3" xfId="281"/>
    <cellStyle name="_KT (2)_4_BC_NQ11-CP_-_Thao_sua_lai" xfId="282"/>
    <cellStyle name="_KT (2)_4_Bieu mau cong trinh khoi cong moi 3-4" xfId="3112"/>
    <cellStyle name="_KT (2)_4_Bieu3ODA" xfId="3113"/>
    <cellStyle name="_KT (2)_4_Book1" xfId="283"/>
    <cellStyle name="_KT (2)_4_Book1_1" xfId="284"/>
    <cellStyle name="_KT (2)_4_Book1_1_BC CV 6403 BKHĐT" xfId="285"/>
    <cellStyle name="_KT (2)_4_Book1_1_Bieu mau cong trinh khoi cong moi 3-4" xfId="3114"/>
    <cellStyle name="_KT (2)_4_Book1_1_Book1" xfId="3115"/>
    <cellStyle name="_KT (2)_4_Book1_1_Luy ke von ung nam 2011 -Thoa gui ngay 12-8-2012" xfId="286"/>
    <cellStyle name="_KT (2)_4_Book1_2" xfId="287"/>
    <cellStyle name="_KT (2)_4_Book1_2_BC CV 6403 BKHĐT" xfId="288"/>
    <cellStyle name="_KT (2)_4_Book1_2_Luy ke von ung nam 2011 -Thoa gui ngay 12-8-2012" xfId="289"/>
    <cellStyle name="_KT (2)_4_Book1_BC CV 6403 BKHĐT" xfId="290"/>
    <cellStyle name="_KT (2)_4_Book1_Bieu mau cong trinh khoi cong moi 3-4" xfId="3116"/>
    <cellStyle name="_KT (2)_4_Book1_Luy ke von ung nam 2011 -Thoa gui ngay 12-8-2012" xfId="291"/>
    <cellStyle name="_KT (2)_4_CAU Khanh Nam(Thi Cong)" xfId="292"/>
    <cellStyle name="_KT (2)_4_ChiHuong_ApGia" xfId="294"/>
    <cellStyle name="_KT (2)_4_CoCauPhi (version 1)" xfId="293"/>
    <cellStyle name="_KT (2)_4_DAU NOI PL-CL TAI PHU LAMHC" xfId="295"/>
    <cellStyle name="_KT (2)_4_DU TRU VAT TU" xfId="296"/>
    <cellStyle name="_KT (2)_4_Ha Nam" xfId="3117"/>
    <cellStyle name="_KT (2)_4_KN_CCTL" xfId="297"/>
    <cellStyle name="_KT (2)_4_Lora-tungchau" xfId="298"/>
    <cellStyle name="_KT (2)_4_Luy ke von ung nam 2011 -Thoa gui ngay 12-8-2012" xfId="299"/>
    <cellStyle name="_KT (2)_4_NhanCong" xfId="300"/>
    <cellStyle name="_KT (2)_4_phu luc tong ket tinh hinh TH giai doan 03-10 (ngay 30)" xfId="301"/>
    <cellStyle name="_KT (2)_4_Qt-HT3PQ1(CauKho)" xfId="302"/>
    <cellStyle name="_KT (2)_4_Sheet1" xfId="303"/>
    <cellStyle name="_KT (2)_4_TG-TH" xfId="304"/>
    <cellStyle name="_KT (2)_4_TG-TH_KL Nen duong" xfId="305"/>
    <cellStyle name="_KT (2)_4_ÿÿÿÿÿ" xfId="306"/>
    <cellStyle name="_KT (2)_4_ÿÿÿÿÿ_Bieu mau cong trinh khoi cong moi 3-4" xfId="3118"/>
    <cellStyle name="_KT (2)_4_ÿÿÿÿÿ_Bieu3ODA" xfId="3119"/>
    <cellStyle name="_KT (2)_4_ÿÿÿÿÿ_Ha Nam" xfId="3120"/>
    <cellStyle name="_KT (2)_5" xfId="307"/>
    <cellStyle name="_KT (2)_5_ApGiaVatTu_cayxanh_latgach" xfId="308"/>
    <cellStyle name="_KT (2)_5_BANG TONG HOP TINH HINH THANH QUYET TOAN (MOI I)" xfId="309"/>
    <cellStyle name="_KT (2)_5_BAO GIA NGAY 24-10-08 (co dam)" xfId="310"/>
    <cellStyle name="_KT (2)_5_BC  NAM 2007" xfId="3121"/>
    <cellStyle name="_KT (2)_5_BC CV 6403 BKHĐT" xfId="311"/>
    <cellStyle name="_KT (2)_5_BC NQ11-CP - chinh sua lai" xfId="312"/>
    <cellStyle name="_KT (2)_5_BC NQ11-CP-Quynh sau bieu so3" xfId="313"/>
    <cellStyle name="_KT (2)_5_BC_NQ11-CP_-_Thao_sua_lai" xfId="314"/>
    <cellStyle name="_KT (2)_5_Bieu mau cong trinh khoi cong moi 3-4" xfId="3122"/>
    <cellStyle name="_KT (2)_5_Bieu3ODA" xfId="3123"/>
    <cellStyle name="_KT (2)_5_Book1" xfId="315"/>
    <cellStyle name="_KT (2)_5_Book1_1" xfId="316"/>
    <cellStyle name="_KT (2)_5_Book1_1_BC CV 6403 BKHĐT" xfId="317"/>
    <cellStyle name="_KT (2)_5_Book1_1_Bieu mau cong trinh khoi cong moi 3-4" xfId="3124"/>
    <cellStyle name="_KT (2)_5_Book1_1_Book1" xfId="3125"/>
    <cellStyle name="_KT (2)_5_Book1_1_Luy ke von ung nam 2011 -Thoa gui ngay 12-8-2012" xfId="318"/>
    <cellStyle name="_KT (2)_5_Book1_2" xfId="319"/>
    <cellStyle name="_KT (2)_5_Book1_2_BC CV 6403 BKHĐT" xfId="320"/>
    <cellStyle name="_KT (2)_5_Book1_2_Luy ke von ung nam 2011 -Thoa gui ngay 12-8-2012" xfId="321"/>
    <cellStyle name="_KT (2)_5_Book1_BC CV 6403 BKHĐT" xfId="322"/>
    <cellStyle name="_KT (2)_5_Book1_Bieu mau cong trinh khoi cong moi 3-4" xfId="3126"/>
    <cellStyle name="_KT (2)_5_Book1_Luy ke von ung nam 2011 -Thoa gui ngay 12-8-2012" xfId="323"/>
    <cellStyle name="_KT (2)_5_CAU Khanh Nam(Thi Cong)" xfId="324"/>
    <cellStyle name="_KT (2)_5_ChiHuong_ApGia" xfId="326"/>
    <cellStyle name="_KT (2)_5_CoCauPhi (version 1)" xfId="325"/>
    <cellStyle name="_KT (2)_5_DAU NOI PL-CL TAI PHU LAMHC" xfId="327"/>
    <cellStyle name="_KT (2)_5_DU TRU VAT TU" xfId="328"/>
    <cellStyle name="_KT (2)_5_Ha Nam" xfId="3127"/>
    <cellStyle name="_KT (2)_5_KN_CCTL" xfId="329"/>
    <cellStyle name="_KT (2)_5_Lora-tungchau" xfId="330"/>
    <cellStyle name="_KT (2)_5_Luy ke von ung nam 2011 -Thoa gui ngay 12-8-2012" xfId="331"/>
    <cellStyle name="_KT (2)_5_NhanCong" xfId="332"/>
    <cellStyle name="_KT (2)_5_phu luc tong ket tinh hinh TH giai doan 03-10 (ngay 30)" xfId="333"/>
    <cellStyle name="_KT (2)_5_Qt-HT3PQ1(CauKho)" xfId="334"/>
    <cellStyle name="_KT (2)_5_Sheet1" xfId="335"/>
    <cellStyle name="_KT (2)_5_ÿÿÿÿÿ" xfId="336"/>
    <cellStyle name="_KT (2)_5_ÿÿÿÿÿ_Bieu mau cong trinh khoi cong moi 3-4" xfId="3128"/>
    <cellStyle name="_KT (2)_5_ÿÿÿÿÿ_Bieu3ODA" xfId="3129"/>
    <cellStyle name="_KT (2)_5_ÿÿÿÿÿ_Ha Nam" xfId="3130"/>
    <cellStyle name="_KT (2)_BC  NAM 2007" xfId="3131"/>
    <cellStyle name="_KT (2)_Bieu mau cong trinh khoi cong moi 3-4" xfId="3132"/>
    <cellStyle name="_KT (2)_Bieu3ODA" xfId="3133"/>
    <cellStyle name="_KT (2)_Book1" xfId="337"/>
    <cellStyle name="_KT (2)_Book1_1" xfId="338"/>
    <cellStyle name="_KT (2)_Book1_Book1" xfId="339"/>
    <cellStyle name="_KT (2)_Capphoivua" xfId="340"/>
    <cellStyle name="_KT (2)_Copy of DM24 - ThuyAnhNew" xfId="341"/>
    <cellStyle name="_KT (2)_Dat Phuong_Chinh" xfId="342"/>
    <cellStyle name="_KT (2)_Dat Phuong-Faire" xfId="343"/>
    <cellStyle name="_KT (2)_DM24_Thuy Anh" xfId="344"/>
    <cellStyle name="_KT (2)_Gia ca may cac tinh" xfId="345"/>
    <cellStyle name="_KT (2)_Ha Nam" xfId="3134"/>
    <cellStyle name="_KT (2)_KLVT cau Km25+377" xfId="346"/>
    <cellStyle name="_KT (2)_KN_CCTL" xfId="347"/>
    <cellStyle name="_KT (2)_Lora-tungchau" xfId="348"/>
    <cellStyle name="_KT (2)_PERSONAL" xfId="349"/>
    <cellStyle name="_KT (2)_PERSONAL_BC CV 6403 BKHĐT" xfId="350"/>
    <cellStyle name="_KT (2)_PERSONAL_Bieu mau cong trinh khoi cong moi 3-4" xfId="3135"/>
    <cellStyle name="_KT (2)_PERSONAL_Book1" xfId="351"/>
    <cellStyle name="_KT (2)_PERSONAL_Luy ke von ung nam 2011 -Thoa gui ngay 12-8-2012" xfId="352"/>
    <cellStyle name="_KT (2)_PERSONAL_Tong hop KHCB 2001" xfId="353"/>
    <cellStyle name="_KT (2)_PLHD_Nguyen Tac_Dai Phuoc_New_02_07_2007" xfId="354"/>
    <cellStyle name="_KT (2)_Qt-HT3PQ1(CauKho)" xfId="355"/>
    <cellStyle name="_KT (2)_TG-TH" xfId="356"/>
    <cellStyle name="_KT (2)_TG-TH_KL Nen duong" xfId="357"/>
    <cellStyle name="_KT (2)_ÿÿÿÿÿ" xfId="3136"/>
    <cellStyle name="_KT_TG" xfId="358"/>
    <cellStyle name="_KT_TG_1" xfId="359"/>
    <cellStyle name="_KT_TG_1_ApGiaVatTu_cayxanh_latgach" xfId="360"/>
    <cellStyle name="_KT_TG_1_BANG TONG HOP TINH HINH THANH QUYET TOAN (MOI I)" xfId="361"/>
    <cellStyle name="_KT_TG_1_BAO GIA NGAY 24-10-08 (co dam)" xfId="362"/>
    <cellStyle name="_KT_TG_1_BC  NAM 2007" xfId="3137"/>
    <cellStyle name="_KT_TG_1_BC CV 6403 BKHĐT" xfId="363"/>
    <cellStyle name="_KT_TG_1_BC NQ11-CP - chinh sua lai" xfId="364"/>
    <cellStyle name="_KT_TG_1_BC NQ11-CP-Quynh sau bieu so3" xfId="365"/>
    <cellStyle name="_KT_TG_1_BC_NQ11-CP_-_Thao_sua_lai" xfId="366"/>
    <cellStyle name="_KT_TG_1_Bieu mau cong trinh khoi cong moi 3-4" xfId="3138"/>
    <cellStyle name="_KT_TG_1_Bieu3ODA" xfId="3139"/>
    <cellStyle name="_KT_TG_1_Book1" xfId="367"/>
    <cellStyle name="_KT_TG_1_Book1_1" xfId="368"/>
    <cellStyle name="_KT_TG_1_Book1_1_BC CV 6403 BKHĐT" xfId="369"/>
    <cellStyle name="_KT_TG_1_Book1_1_Bieu mau cong trinh khoi cong moi 3-4" xfId="3140"/>
    <cellStyle name="_KT_TG_1_Book1_1_Book1" xfId="3141"/>
    <cellStyle name="_KT_TG_1_Book1_1_Luy ke von ung nam 2011 -Thoa gui ngay 12-8-2012" xfId="370"/>
    <cellStyle name="_KT_TG_1_Book1_2" xfId="371"/>
    <cellStyle name="_KT_TG_1_Book1_2_BC CV 6403 BKHĐT" xfId="372"/>
    <cellStyle name="_KT_TG_1_Book1_2_Luy ke von ung nam 2011 -Thoa gui ngay 12-8-2012" xfId="373"/>
    <cellStyle name="_KT_TG_1_Book1_BC CV 6403 BKHĐT" xfId="374"/>
    <cellStyle name="_KT_TG_1_Book1_Bieu mau cong trinh khoi cong moi 3-4" xfId="3142"/>
    <cellStyle name="_KT_TG_1_Book1_Luy ke von ung nam 2011 -Thoa gui ngay 12-8-2012" xfId="375"/>
    <cellStyle name="_KT_TG_1_CAU Khanh Nam(Thi Cong)" xfId="376"/>
    <cellStyle name="_KT_TG_1_ChiHuong_ApGia" xfId="378"/>
    <cellStyle name="_KT_TG_1_CoCauPhi (version 1)" xfId="377"/>
    <cellStyle name="_KT_TG_1_DAU NOI PL-CL TAI PHU LAMHC" xfId="379"/>
    <cellStyle name="_KT_TG_1_DU TRU VAT TU" xfId="380"/>
    <cellStyle name="_KT_TG_1_Ha Nam" xfId="3143"/>
    <cellStyle name="_KT_TG_1_KN_CCTL" xfId="381"/>
    <cellStyle name="_KT_TG_1_Lora-tungchau" xfId="382"/>
    <cellStyle name="_KT_TG_1_Luy ke von ung nam 2011 -Thoa gui ngay 12-8-2012" xfId="383"/>
    <cellStyle name="_KT_TG_1_NhanCong" xfId="384"/>
    <cellStyle name="_KT_TG_1_phu luc tong ket tinh hinh TH giai doan 03-10 (ngay 30)" xfId="385"/>
    <cellStyle name="_KT_TG_1_Qt-HT3PQ1(CauKho)" xfId="386"/>
    <cellStyle name="_KT_TG_1_Sheet1" xfId="387"/>
    <cellStyle name="_KT_TG_1_ÿÿÿÿÿ" xfId="388"/>
    <cellStyle name="_KT_TG_1_ÿÿÿÿÿ_Bieu mau cong trinh khoi cong moi 3-4" xfId="3144"/>
    <cellStyle name="_KT_TG_1_ÿÿÿÿÿ_Bieu3ODA" xfId="3145"/>
    <cellStyle name="_KT_TG_1_ÿÿÿÿÿ_Ha Nam" xfId="3146"/>
    <cellStyle name="_KT_TG_2" xfId="389"/>
    <cellStyle name="_KT_TG_2_160505 BIEU CHI NSDP TREN DAU DAN (BAO GÔM BSCMT)" xfId="390"/>
    <cellStyle name="_KT_TG_2_ApGiaVatTu_cayxanh_latgach" xfId="391"/>
    <cellStyle name="_KT_TG_2_BANG TONG HOP TINH HINH THANH QUYET TOAN (MOI I)" xfId="392"/>
    <cellStyle name="_KT_TG_2_BAO GIA NGAY 24-10-08 (co dam)" xfId="393"/>
    <cellStyle name="_KT_TG_2_BC  NAM 2007" xfId="3147"/>
    <cellStyle name="_KT_TG_2_BC CV 6403 BKHĐT" xfId="394"/>
    <cellStyle name="_KT_TG_2_BC NQ11-CP - chinh sua lai" xfId="395"/>
    <cellStyle name="_KT_TG_2_BC NQ11-CP-Quynh sau bieu so3" xfId="396"/>
    <cellStyle name="_KT_TG_2_BC_NQ11-CP_-_Thao_sua_lai" xfId="397"/>
    <cellStyle name="_KT_TG_2_Bieu mau cong trinh khoi cong moi 3-4" xfId="3148"/>
    <cellStyle name="_KT_TG_2_Bieu3ODA" xfId="3149"/>
    <cellStyle name="_KT_TG_2_Book1" xfId="398"/>
    <cellStyle name="_KT_TG_2_Book1_1" xfId="399"/>
    <cellStyle name="_KT_TG_2_Book1_1_BC CV 6403 BKHĐT" xfId="400"/>
    <cellStyle name="_KT_TG_2_Book1_1_Bieu mau cong trinh khoi cong moi 3-4" xfId="3150"/>
    <cellStyle name="_KT_TG_2_Book1_1_Book1" xfId="3151"/>
    <cellStyle name="_KT_TG_2_Book1_1_Luy ke von ung nam 2011 -Thoa gui ngay 12-8-2012" xfId="401"/>
    <cellStyle name="_KT_TG_2_Book1_2" xfId="402"/>
    <cellStyle name="_KT_TG_2_Book1_2_BC CV 6403 BKHĐT" xfId="403"/>
    <cellStyle name="_KT_TG_2_Book1_2_Luy ke von ung nam 2011 -Thoa gui ngay 12-8-2012" xfId="404"/>
    <cellStyle name="_KT_TG_2_Book1_BC CV 6403 BKHĐT" xfId="405"/>
    <cellStyle name="_KT_TG_2_Book1_Bieu mau cong trinh khoi cong moi 3-4" xfId="3152"/>
    <cellStyle name="_KT_TG_2_Book1_Luy ke von ung nam 2011 -Thoa gui ngay 12-8-2012" xfId="406"/>
    <cellStyle name="_KT_TG_2_CAU Khanh Nam(Thi Cong)" xfId="407"/>
    <cellStyle name="_KT_TG_2_ChiHuong_ApGia" xfId="409"/>
    <cellStyle name="_KT_TG_2_CoCauPhi (version 1)" xfId="408"/>
    <cellStyle name="_KT_TG_2_DAU NOI PL-CL TAI PHU LAMHC" xfId="410"/>
    <cellStyle name="_KT_TG_2_DU TRU VAT TU" xfId="411"/>
    <cellStyle name="_KT_TG_2_Ha Nam" xfId="3153"/>
    <cellStyle name="_KT_TG_2_KN_CCTL" xfId="412"/>
    <cellStyle name="_KT_TG_2_Lora-tungchau" xfId="413"/>
    <cellStyle name="_KT_TG_2_Luy ke von ung nam 2011 -Thoa gui ngay 12-8-2012" xfId="414"/>
    <cellStyle name="_KT_TG_2_NhanCong" xfId="415"/>
    <cellStyle name="_KT_TG_2_phu luc tong ket tinh hinh TH giai doan 03-10 (ngay 30)" xfId="416"/>
    <cellStyle name="_KT_TG_2_Qt-HT3PQ1(CauKho)" xfId="417"/>
    <cellStyle name="_KT_TG_2_Sheet1" xfId="418"/>
    <cellStyle name="_KT_TG_2_ÿÿÿÿÿ" xfId="419"/>
    <cellStyle name="_KT_TG_2_ÿÿÿÿÿ_Bieu mau cong trinh khoi cong moi 3-4" xfId="3154"/>
    <cellStyle name="_KT_TG_2_ÿÿÿÿÿ_Bieu3ODA" xfId="3155"/>
    <cellStyle name="_KT_TG_2_ÿÿÿÿÿ_Ha Nam" xfId="3156"/>
    <cellStyle name="_KT_TG_3" xfId="420"/>
    <cellStyle name="_KT_TG_3_KL Nen duong" xfId="421"/>
    <cellStyle name="_KT_TG_4" xfId="422"/>
    <cellStyle name="_KT_TG_4_160505 BIEU CHI NSDP TREN DAU DAN (BAO GÔM BSCMT)" xfId="423"/>
    <cellStyle name="_KT_TG_4_Book1" xfId="424"/>
    <cellStyle name="_KT_TG_4_Book1_1" xfId="425"/>
    <cellStyle name="_KT_TG_4_Book1_Book1" xfId="426"/>
    <cellStyle name="_KT_TG_4_Capphoivua" xfId="427"/>
    <cellStyle name="_KT_TG_4_Copy of DM24 - ThuyAnhNew" xfId="428"/>
    <cellStyle name="_KT_TG_4_Dat Phuong_Chinh" xfId="429"/>
    <cellStyle name="_KT_TG_4_Dat Phuong-Faire" xfId="430"/>
    <cellStyle name="_KT_TG_4_DM24_Thuy Anh" xfId="431"/>
    <cellStyle name="_KT_TG_4_Gia ca may cac tinh" xfId="432"/>
    <cellStyle name="_KT_TG_4_KLVT cau Km25+377" xfId="433"/>
    <cellStyle name="_KT_TG_4_KN_CCTL" xfId="434"/>
    <cellStyle name="_KT_TG_4_Lora-tungchau" xfId="435"/>
    <cellStyle name="_KT_TG_4_PLHD_Nguyen Tac_Dai Phuoc_New_02_07_2007" xfId="436"/>
    <cellStyle name="_KT_TG_4_Qt-HT3PQ1(CauKho)" xfId="437"/>
    <cellStyle name="_KT_TG_KL Nen duong" xfId="438"/>
    <cellStyle name="_Lora-tungchau" xfId="442"/>
    <cellStyle name="_LuuNgay24-07-2006Bao cao tai NPP PHAN DUNG 22-7" xfId="3157"/>
    <cellStyle name="_Luy ke von ung nam 2011 -Thoa gui ngay 12-8-2012" xfId="443"/>
    <cellStyle name="_MAU BAO CAO THANG MOI CHO ANH DUONG.xls-cu jut" xfId="444"/>
    <cellStyle name="_mau so 3" xfId="445"/>
    <cellStyle name="_MauThanTKKT-goi7-DonGia2143(vl t7)" xfId="446"/>
    <cellStyle name="_Ngam KM4+869.7" xfId="447"/>
    <cellStyle name="_Ngay 10-5" xfId="448"/>
    <cellStyle name="_Nhu cau von ung truoc 2011 Tha h Hoa + Nge An gui TW" xfId="449"/>
    <cellStyle name="_PERSONAL" xfId="450"/>
    <cellStyle name="_PERSONAL_BC CV 6403 BKHĐT" xfId="451"/>
    <cellStyle name="_PERSONAL_Bieu mau cong trinh khoi cong moi 3-4" xfId="3158"/>
    <cellStyle name="_PERSONAL_Book1" xfId="452"/>
    <cellStyle name="_PERSONAL_Luy ke von ung nam 2011 -Thoa gui ngay 12-8-2012" xfId="453"/>
    <cellStyle name="_PERSONAL_Tong hop KHCB 2001" xfId="454"/>
    <cellStyle name="_phong bo mon22" xfId="458"/>
    <cellStyle name="_Phu luc kem BC gui VP Bo (18.2)" xfId="459"/>
    <cellStyle name="_PHU LUC kv2" xfId="460"/>
    <cellStyle name="_phu luc tong ket tinh hinh TH giai doan 03-10 (ngay 30)" xfId="461"/>
    <cellStyle name="_PLHD_Dai Phuoc" xfId="455"/>
    <cellStyle name="_PLHD_Nguyen Tac_Dai Phuoc_New_27_06_2007" xfId="456"/>
    <cellStyle name="_Pluc BTS KV2" xfId="457"/>
    <cellStyle name="_Q TOAN  SCTX QL.62 QUI I ( oanh)" xfId="462"/>
    <cellStyle name="_Q TOAN  SCTX QL.62 QUI II ( oanh)" xfId="463"/>
    <cellStyle name="_QNM" xfId="464"/>
    <cellStyle name="_QNM - de xuat vat tu 6 tahng cuoi nam 2009" xfId="465"/>
    <cellStyle name="_QT SCTXQL62_QT1 (Cty QL)" xfId="466"/>
    <cellStyle name="_Qt-HT3PQ1(CauKho)" xfId="467"/>
    <cellStyle name="_S200,..-H" xfId="468"/>
    <cellStyle name="_S200,..-H_9-7" xfId="469"/>
    <cellStyle name="_S200,..-H_BAO CAO Moi" xfId="470"/>
    <cellStyle name="_S200,..-H_BC Tong KV1 Binh" xfId="471"/>
    <cellStyle name="_S200,..-H_BTS" xfId="472"/>
    <cellStyle name="_S200,..-H_KV2" xfId="473"/>
    <cellStyle name="_S200,..-H_Phong HT Bao Cao" xfId="474"/>
    <cellStyle name="_S200,..-H_QH xa ok.xls" xfId="475"/>
    <cellStyle name="_S200,..-H_QHX" xfId="476"/>
    <cellStyle name="_S200,..-H_QHX Moi" xfId="477"/>
    <cellStyle name="_S200,..-H_Quang Hoa Xa Tong The lam hang ngay" xfId="478"/>
    <cellStyle name="_Sheet1" xfId="479"/>
    <cellStyle name="_Sheet1 2" xfId="3159"/>
    <cellStyle name="_Sheet1 3" xfId="3160"/>
    <cellStyle name="_Sheet2" xfId="480"/>
    <cellStyle name="_TG-TH" xfId="481"/>
    <cellStyle name="_TG-TH_1" xfId="482"/>
    <cellStyle name="_TG-TH_1_ApGiaVatTu_cayxanh_latgach" xfId="483"/>
    <cellStyle name="_TG-TH_1_BANG TONG HOP TINH HINH THANH QUYET TOAN (MOI I)" xfId="484"/>
    <cellStyle name="_TG-TH_1_BAO GIA NGAY 24-10-08 (co dam)" xfId="485"/>
    <cellStyle name="_TG-TH_1_BC  NAM 2007" xfId="3161"/>
    <cellStyle name="_TG-TH_1_BC CV 6403 BKHĐT" xfId="486"/>
    <cellStyle name="_TG-TH_1_BC NQ11-CP - chinh sua lai" xfId="487"/>
    <cellStyle name="_TG-TH_1_BC NQ11-CP-Quynh sau bieu so3" xfId="488"/>
    <cellStyle name="_TG-TH_1_BC_NQ11-CP_-_Thao_sua_lai" xfId="489"/>
    <cellStyle name="_TG-TH_1_Bieu mau cong trinh khoi cong moi 3-4" xfId="3162"/>
    <cellStyle name="_TG-TH_1_Bieu3ODA" xfId="3163"/>
    <cellStyle name="_TG-TH_1_Book1" xfId="490"/>
    <cellStyle name="_TG-TH_1_Book1_1" xfId="491"/>
    <cellStyle name="_TG-TH_1_Book1_1_BC CV 6403 BKHĐT" xfId="492"/>
    <cellStyle name="_TG-TH_1_Book1_1_Bieu mau cong trinh khoi cong moi 3-4" xfId="3164"/>
    <cellStyle name="_TG-TH_1_Book1_1_Book1" xfId="3165"/>
    <cellStyle name="_TG-TH_1_Book1_1_Luy ke von ung nam 2011 -Thoa gui ngay 12-8-2012" xfId="493"/>
    <cellStyle name="_TG-TH_1_Book1_2" xfId="494"/>
    <cellStyle name="_TG-TH_1_Book1_2_BC CV 6403 BKHĐT" xfId="495"/>
    <cellStyle name="_TG-TH_1_Book1_2_Luy ke von ung nam 2011 -Thoa gui ngay 12-8-2012" xfId="496"/>
    <cellStyle name="_TG-TH_1_Book1_BC CV 6403 BKHĐT" xfId="497"/>
    <cellStyle name="_TG-TH_1_Book1_Bieu mau cong trinh khoi cong moi 3-4" xfId="3166"/>
    <cellStyle name="_TG-TH_1_Book1_Luy ke von ung nam 2011 -Thoa gui ngay 12-8-2012" xfId="498"/>
    <cellStyle name="_TG-TH_1_CAU Khanh Nam(Thi Cong)" xfId="499"/>
    <cellStyle name="_TG-TH_1_ChiHuong_ApGia" xfId="501"/>
    <cellStyle name="_TG-TH_1_CoCauPhi (version 1)" xfId="500"/>
    <cellStyle name="_TG-TH_1_DAU NOI PL-CL TAI PHU LAMHC" xfId="502"/>
    <cellStyle name="_TG-TH_1_DU TRU VAT TU" xfId="503"/>
    <cellStyle name="_TG-TH_1_Ha Nam" xfId="3167"/>
    <cellStyle name="_TG-TH_1_KN_CCTL" xfId="504"/>
    <cellStyle name="_TG-TH_1_Lora-tungchau" xfId="505"/>
    <cellStyle name="_TG-TH_1_Luy ke von ung nam 2011 -Thoa gui ngay 12-8-2012" xfId="506"/>
    <cellStyle name="_TG-TH_1_NhanCong" xfId="507"/>
    <cellStyle name="_TG-TH_1_phu luc tong ket tinh hinh TH giai doan 03-10 (ngay 30)" xfId="508"/>
    <cellStyle name="_TG-TH_1_Qt-HT3PQ1(CauKho)" xfId="509"/>
    <cellStyle name="_TG-TH_1_Sheet1" xfId="510"/>
    <cellStyle name="_TG-TH_1_ÿÿÿÿÿ" xfId="511"/>
    <cellStyle name="_TG-TH_1_ÿÿÿÿÿ_Bieu mau cong trinh khoi cong moi 3-4" xfId="3168"/>
    <cellStyle name="_TG-TH_1_ÿÿÿÿÿ_Bieu3ODA" xfId="3169"/>
    <cellStyle name="_TG-TH_1_ÿÿÿÿÿ_Ha Nam" xfId="3170"/>
    <cellStyle name="_TG-TH_2" xfId="512"/>
    <cellStyle name="_TG-TH_2_160505 BIEU CHI NSDP TREN DAU DAN (BAO GÔM BSCMT)" xfId="513"/>
    <cellStyle name="_TG-TH_2_ApGiaVatTu_cayxanh_latgach" xfId="514"/>
    <cellStyle name="_TG-TH_2_BANG TONG HOP TINH HINH THANH QUYET TOAN (MOI I)" xfId="515"/>
    <cellStyle name="_TG-TH_2_BAO GIA NGAY 24-10-08 (co dam)" xfId="516"/>
    <cellStyle name="_TG-TH_2_BC  NAM 2007" xfId="3171"/>
    <cellStyle name="_TG-TH_2_BC CV 6403 BKHĐT" xfId="517"/>
    <cellStyle name="_TG-TH_2_BC NQ11-CP - chinh sua lai" xfId="518"/>
    <cellStyle name="_TG-TH_2_BC NQ11-CP-Quynh sau bieu so3" xfId="519"/>
    <cellStyle name="_TG-TH_2_BC_NQ11-CP_-_Thao_sua_lai" xfId="520"/>
    <cellStyle name="_TG-TH_2_Bieu mau cong trinh khoi cong moi 3-4" xfId="3172"/>
    <cellStyle name="_TG-TH_2_Bieu3ODA" xfId="3173"/>
    <cellStyle name="_TG-TH_2_Book1" xfId="521"/>
    <cellStyle name="_TG-TH_2_Book1_1" xfId="522"/>
    <cellStyle name="_TG-TH_2_Book1_1_BC CV 6403 BKHĐT" xfId="523"/>
    <cellStyle name="_TG-TH_2_Book1_1_Bieu mau cong trinh khoi cong moi 3-4" xfId="3174"/>
    <cellStyle name="_TG-TH_2_Book1_1_Book1" xfId="3175"/>
    <cellStyle name="_TG-TH_2_Book1_1_Luy ke von ung nam 2011 -Thoa gui ngay 12-8-2012" xfId="524"/>
    <cellStyle name="_TG-TH_2_Book1_2" xfId="525"/>
    <cellStyle name="_TG-TH_2_Book1_2_BC CV 6403 BKHĐT" xfId="526"/>
    <cellStyle name="_TG-TH_2_Book1_2_Luy ke von ung nam 2011 -Thoa gui ngay 12-8-2012" xfId="527"/>
    <cellStyle name="_TG-TH_2_Book1_BC CV 6403 BKHĐT" xfId="528"/>
    <cellStyle name="_TG-TH_2_Book1_Bieu mau cong trinh khoi cong moi 3-4" xfId="3176"/>
    <cellStyle name="_TG-TH_2_Book1_Luy ke von ung nam 2011 -Thoa gui ngay 12-8-2012" xfId="529"/>
    <cellStyle name="_TG-TH_2_CAU Khanh Nam(Thi Cong)" xfId="530"/>
    <cellStyle name="_TG-TH_2_ChiHuong_ApGia" xfId="532"/>
    <cellStyle name="_TG-TH_2_CoCauPhi (version 1)" xfId="531"/>
    <cellStyle name="_TG-TH_2_DAU NOI PL-CL TAI PHU LAMHC" xfId="533"/>
    <cellStyle name="_TG-TH_2_DU TRU VAT TU" xfId="534"/>
    <cellStyle name="_TG-TH_2_Ha Nam" xfId="3177"/>
    <cellStyle name="_TG-TH_2_KN_CCTL" xfId="535"/>
    <cellStyle name="_TG-TH_2_Lora-tungchau" xfId="536"/>
    <cellStyle name="_TG-TH_2_Luy ke von ung nam 2011 -Thoa gui ngay 12-8-2012" xfId="537"/>
    <cellStyle name="_TG-TH_2_NhanCong" xfId="538"/>
    <cellStyle name="_TG-TH_2_phu luc tong ket tinh hinh TH giai doan 03-10 (ngay 30)" xfId="539"/>
    <cellStyle name="_TG-TH_2_Qt-HT3PQ1(CauKho)" xfId="540"/>
    <cellStyle name="_TG-TH_2_Sheet1" xfId="541"/>
    <cellStyle name="_TG-TH_2_ÿÿÿÿÿ" xfId="542"/>
    <cellStyle name="_TG-TH_2_ÿÿÿÿÿ_Bieu mau cong trinh khoi cong moi 3-4" xfId="3178"/>
    <cellStyle name="_TG-TH_2_ÿÿÿÿÿ_Bieu3ODA" xfId="3179"/>
    <cellStyle name="_TG-TH_2_ÿÿÿÿÿ_Ha Nam" xfId="3180"/>
    <cellStyle name="_TG-TH_3" xfId="543"/>
    <cellStyle name="_TG-TH_3_160505 BIEU CHI NSDP TREN DAU DAN (BAO GÔM BSCMT)" xfId="544"/>
    <cellStyle name="_TG-TH_3_Book1" xfId="545"/>
    <cellStyle name="_TG-TH_3_Book1_1" xfId="546"/>
    <cellStyle name="_TG-TH_3_Book1_Book1" xfId="547"/>
    <cellStyle name="_TG-TH_3_Capphoivua" xfId="548"/>
    <cellStyle name="_TG-TH_3_Copy of DM24 - ThuyAnhNew" xfId="549"/>
    <cellStyle name="_TG-TH_3_Dat Phuong_Chinh" xfId="550"/>
    <cellStyle name="_TG-TH_3_Dat Phuong-Faire" xfId="551"/>
    <cellStyle name="_TG-TH_3_DM24_Thuy Anh" xfId="552"/>
    <cellStyle name="_TG-TH_3_Gia ca may cac tinh" xfId="553"/>
    <cellStyle name="_TG-TH_3_KLVT cau Km25+377" xfId="554"/>
    <cellStyle name="_TG-TH_3_KN_CCTL" xfId="555"/>
    <cellStyle name="_TG-TH_3_Lora-tungchau" xfId="556"/>
    <cellStyle name="_TG-TH_3_PLHD_Nguyen Tac_Dai Phuoc_New_02_07_2007" xfId="557"/>
    <cellStyle name="_TG-TH_3_Qt-HT3PQ1(CauKho)" xfId="558"/>
    <cellStyle name="_TG-TH_4" xfId="559"/>
    <cellStyle name="_TG-TH_4_KL Nen duong" xfId="560"/>
    <cellStyle name="_TG-TH_KL Nen duong" xfId="561"/>
    <cellStyle name="_TH  PTM hang ngay" xfId="570"/>
    <cellStyle name="_TH BTST5 " xfId="571"/>
    <cellStyle name="_TH nhu cau Vtu, tbi 30.6.09" xfId="572"/>
    <cellStyle name="_Theo doi BC KH15 tong KV2" xfId="573"/>
    <cellStyle name="_THU-29-7" xfId="574"/>
    <cellStyle name="_Thuc thu cuoc T12 ky 11 -ADSL (version 1)" xfId="575"/>
    <cellStyle name="_thucnhap" xfId="576"/>
    <cellStyle name="_Tinh" xfId="562"/>
    <cellStyle name="_TMDTT1-07L4suacauL3T5-07" xfId="563"/>
    <cellStyle name="_tờ trinh-lan" xfId="567"/>
    <cellStyle name="_Tong dutoan PP LAHAI" xfId="564"/>
    <cellStyle name="_Tong hop may cheu nganh 1" xfId="565"/>
    <cellStyle name="_tổng hợp nhu cầu vật tư, thiết bị 6 tháng cuối năm kv2" xfId="566"/>
    <cellStyle name="_TPCP GT-24-5-Mien Nui" xfId="568"/>
    <cellStyle name="_TTBVP" xfId="569"/>
    <cellStyle name="_ung truoc 2011 NSTW Thanh Hoa + Nge An gui Thu 12-5" xfId="577"/>
    <cellStyle name="_ung truoc cua long an (6-5-2010)" xfId="578"/>
    <cellStyle name="_Ung von nam 2011 vung TNB - Doan Cong tac (12-5-2010)" xfId="579"/>
    <cellStyle name="_Ung von nam 2011 vung TNB - Doan Cong tac (12-5-2010)_Cong trinh co y kien LD_Dang_NN_2011-Tay nguyen-9-10" xfId="580"/>
    <cellStyle name="_Ung von nam 2011 vung TNB - Doan Cong tac (12-5-2010)_TN - Ho tro khac 2011" xfId="581"/>
    <cellStyle name="_Vu KHGD" xfId="3181"/>
    <cellStyle name="_ÿÿÿÿÿ" xfId="582"/>
    <cellStyle name="_ÿÿÿÿÿ_Bieu mau cong trinh khoi cong moi 3-4" xfId="3182"/>
    <cellStyle name="_ÿÿÿÿÿ_Bieu3ODA" xfId="3183"/>
    <cellStyle name="_ÿÿÿÿÿ_Ha Nam" xfId="3184"/>
    <cellStyle name="_ÿÿÿÿÿ_Kh ql62 (2010) 11-09" xfId="583"/>
    <cellStyle name="_ÿÿÿÿÿ_Khung 2012" xfId="584"/>
    <cellStyle name="~1" xfId="585"/>
    <cellStyle name="~1?_x000d_Comma [0]_I.1?b_x000d_Comma [0]_I.3?b_x000c_Comma [0]_II?_x0012_Comma [0]_larou" xfId="586"/>
    <cellStyle name="_x0001_¨c^ " xfId="587"/>
    <cellStyle name="_x0001_¨c^[" xfId="588"/>
    <cellStyle name="_x0001_¨c^_" xfId="589"/>
    <cellStyle name="_x0001_¨Œc^ " xfId="590"/>
    <cellStyle name="_x0001_¨Œc^[" xfId="591"/>
    <cellStyle name="_x0001_¨Œc^_" xfId="592"/>
    <cellStyle name="’Ê‰Ý [0.00]_laroux" xfId="593"/>
    <cellStyle name="’Ê‰Ý_laroux" xfId="594"/>
    <cellStyle name="¤@¯ë_pldt" xfId="595"/>
    <cellStyle name="_x0001_µÑTÖ " xfId="596"/>
    <cellStyle name="_x0001_µÑTÖ_" xfId="597"/>
    <cellStyle name="•W?_Format" xfId="598"/>
    <cellStyle name="•W€_’·Šú‰p•¶" xfId="599"/>
    <cellStyle name="•W_’·Šú‰p•¶" xfId="3185"/>
    <cellStyle name="W_BxiXg (2)" xfId="600"/>
    <cellStyle name="0" xfId="601"/>
    <cellStyle name="0,0_x000d__x000a_NA_x000d__x000a_" xfId="602"/>
    <cellStyle name="0,0_x000d__x000a_NA_x000d__x000a_ 2" xfId="3186"/>
    <cellStyle name="0,0_x000d__x000a_NA_x000d__x000a_ 3" xfId="3187"/>
    <cellStyle name="0.0" xfId="603"/>
    <cellStyle name="0.0 2" xfId="3188"/>
    <cellStyle name="0.0 3" xfId="3189"/>
    <cellStyle name="0.00" xfId="604"/>
    <cellStyle name="0.00 2" xfId="3190"/>
    <cellStyle name="0.00 3" xfId="3191"/>
    <cellStyle name="1" xfId="605"/>
    <cellStyle name="1 2" xfId="606"/>
    <cellStyle name="1 3" xfId="3192"/>
    <cellStyle name="1?b_x000d_Comma [0]_CPK?b_x0011_Comma [0]_CP" xfId="607"/>
    <cellStyle name="1_160505 BIEU CHI NSDP TREN DAU DAN (BAO GÔM BSCMT)" xfId="608"/>
    <cellStyle name="1_2016.04.20 XAC DINH QL GD HC" xfId="609"/>
    <cellStyle name="1_2-Ha GiangBB2011-V1" xfId="610"/>
    <cellStyle name="1_50-BB Vung tau 2011" xfId="611"/>
    <cellStyle name="1_52-Long An2011.BB-V1" xfId="612"/>
    <cellStyle name="1_7 noi 48 goi C5 9 vi na" xfId="613"/>
    <cellStyle name="1_Agia" xfId="614"/>
    <cellStyle name="1_AGia_1" xfId="615"/>
    <cellStyle name="1_Bang luong A1.8" xfId="616"/>
    <cellStyle name="1_Bang luong A8" xfId="617"/>
    <cellStyle name="1_Bang tong hop khoi luong" xfId="618"/>
    <cellStyle name="1_BAO GIA NGAY 24-10-08 (co dam)" xfId="619"/>
    <cellStyle name="1_Bien ban nhan tien den bu( Dot 1)" xfId="620"/>
    <cellStyle name="1_Bien ban nhan tien den bu( Dot 9)" xfId="621"/>
    <cellStyle name="1_bieu 1" xfId="3193"/>
    <cellStyle name="1_bieu 2" xfId="3194"/>
    <cellStyle name="1_bieu 4" xfId="3195"/>
    <cellStyle name="1_BK" xfId="622"/>
    <cellStyle name="1_Book1" xfId="623"/>
    <cellStyle name="1_Book1 2" xfId="624"/>
    <cellStyle name="1_Book1 3" xfId="3196"/>
    <cellStyle name="1_Book1_1" xfId="625"/>
    <cellStyle name="1_Book1_1_123 D SUA" xfId="626"/>
    <cellStyle name="1_Book1_1_25-10-08 duong P.D.Giot12345" xfId="627"/>
    <cellStyle name="1_Book1_1_456 D" xfId="628"/>
    <cellStyle name="1_Book1_1_Book1" xfId="629"/>
    <cellStyle name="1_Book1_1_Book1_1" xfId="630"/>
    <cellStyle name="1_Book1_1_Book1_123 D SUA" xfId="631"/>
    <cellStyle name="1_Book1_1_Book1_456 D" xfId="632"/>
    <cellStyle name="1_Book1_1_Book1_Book1" xfId="633"/>
    <cellStyle name="1_Book1_1_Book1_DM 1776" xfId="634"/>
    <cellStyle name="1_Book1_1_cong thoat nuoc hoa binh-yachim tran hung dao" xfId="635"/>
    <cellStyle name="1_Book1_1_diemthiSP" xfId="636"/>
    <cellStyle name="1_Book1_1_Gia du thau" xfId="637"/>
    <cellStyle name="1_Book1_1_Gia du thau_Dat Phuong" xfId="638"/>
    <cellStyle name="1_Book1_1_Gia du thau_KonCheo" xfId="639"/>
    <cellStyle name="1_Book1_1_Ngam KM4+869.7" xfId="640"/>
    <cellStyle name="1_Book1_1_pdgiot (10-11)(10)" xfId="641"/>
    <cellStyle name="1_Book1_1_pdgiot (6-11)" xfId="642"/>
    <cellStyle name="1_Book1_123 D SUA" xfId="643"/>
    <cellStyle name="1_Book1_2" xfId="644"/>
    <cellStyle name="1_Book1_25-10-08 duong P.D.Giot12345" xfId="645"/>
    <cellStyle name="1_Book1_456 D" xfId="646"/>
    <cellStyle name="1_Book1_Book1" xfId="647"/>
    <cellStyle name="1_Book1_Book1_1" xfId="648"/>
    <cellStyle name="1_Book1_Book1_123 D SUA" xfId="649"/>
    <cellStyle name="1_Book1_Book1_456 D" xfId="650"/>
    <cellStyle name="1_Book1_Book1_Book1" xfId="651"/>
    <cellStyle name="1_Book1_Book1_DM 1776" xfId="652"/>
    <cellStyle name="1_Book1_Cong ty DDK - goi 4" xfId="653"/>
    <cellStyle name="1_Book1_Copy of DT hc T1-07" xfId="654"/>
    <cellStyle name="1_Book1_danh sach trong cay" xfId="655"/>
    <cellStyle name="1_Book1_diemthiSP" xfId="656"/>
    <cellStyle name="1_Book1_DT NG B KHIEM" xfId="657"/>
    <cellStyle name="1_Book1_Du toan Cau Treo" xfId="658"/>
    <cellStyle name="1_Book1_du toan duong lo gach" xfId="659"/>
    <cellStyle name="1_Book1_Du toan KT-TCsua theo TT 03 - YC 471" xfId="660"/>
    <cellStyle name="1_Book1_Du toan Phuong lam" xfId="661"/>
    <cellStyle name="1_Book1_Gia du thau_Dat Phuong" xfId="662"/>
    <cellStyle name="1_Book1_HC  QNM009(van dc1)" xfId="663"/>
    <cellStyle name="1_Book1_KH hoach keo quang thang 5" xfId="666"/>
    <cellStyle name="1_Book1_Khoi Luong Hoang Truong - Hoang Phu" xfId="667"/>
    <cellStyle name="1_Book1_KLuong DT GH sau L2" xfId="664"/>
    <cellStyle name="1_Book1_kstk" xfId="665"/>
    <cellStyle name="1_Book1_ledinhchinh- lan 2" xfId="668"/>
    <cellStyle name="1_Book1_Muong TL" xfId="669"/>
    <cellStyle name="1_Book1_Ngam KM4+869.7" xfId="670"/>
    <cellStyle name="1_Book1_pdgiot (10-11)(10)" xfId="671"/>
    <cellStyle name="1_Book1_pdgiot (6-11)" xfId="672"/>
    <cellStyle name="1_BVC" xfId="673"/>
    <cellStyle name="1_BVC1" xfId="674"/>
    <cellStyle name="1_BVCnen" xfId="675"/>
    <cellStyle name="1_bvt1" xfId="676"/>
    <cellStyle name="1_BVTtr" xfId="677"/>
    <cellStyle name="1_C" xfId="678"/>
    <cellStyle name="1_Cau Hua Trai (TT 04)" xfId="679"/>
    <cellStyle name="1_Cau QL14C" xfId="680"/>
    <cellStyle name="1_Cau thuy dien Ban La (Cu Anh)" xfId="681"/>
    <cellStyle name="1_Cau thuy dien Ban La (Cu Anh)_1009030 TW chi vong II pan bo lua ra (update dan so-thuy loi phi 30-9-2010)(bac ninh-quang ngai)final chinh Da Nang" xfId="682"/>
    <cellStyle name="1_Cau thuy dien Ban La (Cu Anh)_160505 BIEU CHI NSDP TREN DAU DAN (BAO GÔM BSCMT)" xfId="683"/>
    <cellStyle name="1_Cau thuy dien Ban La (Cu Anh)_diemthiSP" xfId="684"/>
    <cellStyle name="1_chcay" xfId="690"/>
    <cellStyle name="1_cong" xfId="685"/>
    <cellStyle name="1_cong " xfId="686"/>
    <cellStyle name="1_Cong trinh co y kien LD_Dang_NN_2011-Tay nguyen-9-10" xfId="688"/>
    <cellStyle name="1_Cong ty DDK - goi 4" xfId="687"/>
    <cellStyle name="1_Copy of DT hc T1-07" xfId="689"/>
    <cellStyle name="1_dak trum xu lu thep kenh" xfId="691"/>
    <cellStyle name="1_danh_ba_DT_cac_Tinh" xfId="692"/>
    <cellStyle name="1_DGCT1" xfId="693"/>
    <cellStyle name="1_DGKSDakLakvan2" xfId="694"/>
    <cellStyle name="1_diemthiSP" xfId="695"/>
    <cellStyle name="1_DIEN" xfId="696"/>
    <cellStyle name="1_Dinh muc thiet ke" xfId="697"/>
    <cellStyle name="1_DOAN4" xfId="698"/>
    <cellStyle name="1_Don gia thau (1.5) - Bid" xfId="699"/>
    <cellStyle name="1_DT 2010-Dong  Nai-V2" xfId="700"/>
    <cellStyle name="1_DT KT ngay 10-9-2005" xfId="701"/>
    <cellStyle name="1_dt-bvtc-2 sua T7-07" xfId="702"/>
    <cellStyle name="1_Dtdchinh2397" xfId="703"/>
    <cellStyle name="1_Dtdchinh2397_Copy of DT hc T1-07" xfId="704"/>
    <cellStyle name="1_Dtdchinh2397_diemthiSP" xfId="705"/>
    <cellStyle name="1_DTKS&amp;camcoc12-6" xfId="706"/>
    <cellStyle name="1_DTKScamcocMT-Cantho" xfId="707"/>
    <cellStyle name="1_DTKSk47-k88ngay12-6" xfId="708"/>
    <cellStyle name="1_DTKSTK MT-CT" xfId="709"/>
    <cellStyle name="1_DToan" xfId="710"/>
    <cellStyle name="1_DTt hop" xfId="711"/>
    <cellStyle name="1_DTtran" xfId="713"/>
    <cellStyle name="1_DT-TTRAHECO" xfId="712"/>
    <cellStyle name="1_DTXL goi 11(20-9-05)" xfId="714"/>
    <cellStyle name="1_Du Lieu ADSL Va PSTN" xfId="715"/>
    <cellStyle name="1_Du thau" xfId="732"/>
    <cellStyle name="1_Du toan (23-05-2005) Tham dinh" xfId="716"/>
    <cellStyle name="1_Du toan (5 - 04 - 2004)" xfId="717"/>
    <cellStyle name="1_Du toan 558 (Km17+508.12 - Km 22)" xfId="718"/>
    <cellStyle name="1_Du toan 558 (Km17+508.12 - Km 22)_1009030 TW chi vong II pan bo lua ra (update dan so-thuy loi phi 30-9-2010)(bac ninh-quang ngai)final chinh Da Nang" xfId="719"/>
    <cellStyle name="1_Du toan 558 (Km17+508.12 - Km 22)_160505 BIEU CHI NSDP TREN DAU DAN (BAO GÔM BSCMT)" xfId="720"/>
    <cellStyle name="1_Du toan 558 (Km17+508.12 - Km 22)_diemthiSP" xfId="721"/>
    <cellStyle name="1_Du toan bo sung (11-2004)" xfId="722"/>
    <cellStyle name="1_Du toan Cau Treo" xfId="723"/>
    <cellStyle name="1_Du toan Goi 1" xfId="724"/>
    <cellStyle name="1_Du toan Goi 2" xfId="725"/>
    <cellStyle name="1_Du toan KT-TCsua theo TT 03 - YC 471" xfId="726"/>
    <cellStyle name="1_Du toan ngay (28-10-2005)" xfId="727"/>
    <cellStyle name="1_Du toan ngay 1-9-2004 (version 1)" xfId="728"/>
    <cellStyle name="1_Du toan Phuong lam" xfId="729"/>
    <cellStyle name="1_Du toan QL 27 (23-12-2005)" xfId="730"/>
    <cellStyle name="1_du toan qnm184" xfId="731"/>
    <cellStyle name="1_DUTOAN" xfId="733"/>
    <cellStyle name="1_Dutoan(SGTL)" xfId="3197"/>
    <cellStyle name="1_DUTOAN-DAT LENG 2-theo QD 957" xfId="734"/>
    <cellStyle name="1_DUYTAN-QL24-tongmucDTphuong2" xfId="735"/>
    <cellStyle name="1_DUYTAN-QL24-tongmucDTphuong3" xfId="736"/>
    <cellStyle name="1_Gia du thau_Dat Phuong" xfId="743"/>
    <cellStyle name="1_Gia_VLQL48_duyet " xfId="744"/>
    <cellStyle name="1_Gia_VLQL48_duyet _diemthiSP" xfId="745"/>
    <cellStyle name="1_GIA-DUTHAU" xfId="746"/>
    <cellStyle name="1_GIA-DUTHAUsuaNS" xfId="747"/>
    <cellStyle name="1_goi 1" xfId="737"/>
    <cellStyle name="1_Goi 1 (TT04)" xfId="738"/>
    <cellStyle name="1_Goi1N206" xfId="739"/>
    <cellStyle name="1_Goi2N206" xfId="740"/>
    <cellStyle name="1_Goi4N216" xfId="741"/>
    <cellStyle name="1_Goi5N216" xfId="742"/>
    <cellStyle name="1_Hai Duong2010-PA294.700" xfId="748"/>
    <cellStyle name="1_Hai Duong2010-V1-Dukienlai" xfId="749"/>
    <cellStyle name="1_HC  QNM009(van dc1)" xfId="750"/>
    <cellStyle name="1_Hoi Song" xfId="751"/>
    <cellStyle name="1_KE HOACH DI TINH thang 10-2007" xfId="752"/>
    <cellStyle name="1_Kh ql62 (2010) 11-09" xfId="767"/>
    <cellStyle name="1_Khoi luong" xfId="768"/>
    <cellStyle name="1_Khoi luong doan 1" xfId="769"/>
    <cellStyle name="1_Khoi luong doan 2" xfId="770"/>
    <cellStyle name="1_Khoi Luong Hoang Truong - Hoang Phu" xfId="771"/>
    <cellStyle name="1_Khung 2012" xfId="772"/>
    <cellStyle name="1_Kl6-6-05" xfId="753"/>
    <cellStyle name="1_KLnen AB" xfId="754"/>
    <cellStyle name="1_kLnen9-11" xfId="755"/>
    <cellStyle name="1_Klnutgiao" xfId="756"/>
    <cellStyle name="1_KlQdinhduyet" xfId="757"/>
    <cellStyle name="1_KlQdinhduyet_diemthiSP" xfId="758"/>
    <cellStyle name="1_KlQL4goi5KCS" xfId="759"/>
    <cellStyle name="1_Kltayth" xfId="760"/>
    <cellStyle name="1_KltaythQDduyet" xfId="761"/>
    <cellStyle name="1_KLTH" xfId="762"/>
    <cellStyle name="1_Kluong4-2004" xfId="763"/>
    <cellStyle name="1_KS" xfId="764"/>
    <cellStyle name="1_Ksat" xfId="765"/>
    <cellStyle name="1_kstk" xfId="766"/>
    <cellStyle name="1_maugiacotaluy" xfId="773"/>
    <cellStyle name="1_Ngam KM4+869.7" xfId="774"/>
    <cellStyle name="1_PT1" xfId="775"/>
    <cellStyle name="1_PTVT" xfId="776"/>
    <cellStyle name="1_PTVT_1" xfId="777"/>
    <cellStyle name="1_PTVT1" xfId="778"/>
    <cellStyle name="1_PTVTcong" xfId="779"/>
    <cellStyle name="1_PTVTtr" xfId="780"/>
    <cellStyle name="1_QNM UCTT T3.2009_doi 4" xfId="781"/>
    <cellStyle name="1_QUY LUONG GIAO DUC 2017 (CHUYEN PHONG)" xfId="782"/>
    <cellStyle name="1_Sheet1" xfId="783"/>
    <cellStyle name="1_So Y te. ND 56 gui PNS(31.10)" xfId="3198"/>
    <cellStyle name="1_t" xfId="784"/>
    <cellStyle name="1_THcong" xfId="790"/>
    <cellStyle name="1_THKL" xfId="791"/>
    <cellStyle name="1_THKL_1" xfId="792"/>
    <cellStyle name="1_THKP" xfId="793"/>
    <cellStyle name="1_THKP 05" xfId="794"/>
    <cellStyle name="1_THkpsua" xfId="795"/>
    <cellStyle name="1_Tkbbao" xfId="785"/>
    <cellStyle name="1_Tkcoctieu" xfId="786"/>
    <cellStyle name="1_TL-Kon KLong- Kiem tra" xfId="787"/>
    <cellStyle name="1_TN - Ho tro khac 2011" xfId="788"/>
    <cellStyle name="1_Tong du toan - Nuoc Ngo-theo CMmoi" xfId="789"/>
    <cellStyle name="1_TRUNG PMU 5" xfId="796"/>
    <cellStyle name="1_Vinh Phuc2010-V1" xfId="797"/>
    <cellStyle name="1_VTCB" xfId="798"/>
    <cellStyle name="1_VTnen" xfId="799"/>
    <cellStyle name="1_VTnen_1" xfId="800"/>
    <cellStyle name="1_VTtron" xfId="801"/>
    <cellStyle name="1_ÿÿÿÿÿ" xfId="802"/>
    <cellStyle name="1_ÿÿÿÿÿ_Bieu tong hop nhu cau ung 2011 da chon loc -Mien nui" xfId="803"/>
    <cellStyle name="1_ÿÿÿÿÿ_Book1" xfId="804"/>
    <cellStyle name="1_ÿÿÿÿÿ_diemthiSP" xfId="805"/>
    <cellStyle name="1_ÿÿÿÿÿ_Kh ql62 (2010) 11-09" xfId="806"/>
    <cellStyle name="1_ÿÿÿÿÿ_Khung 2012" xfId="807"/>
    <cellStyle name="_x0001_1¼„½(" xfId="808"/>
    <cellStyle name="_x0001_1¼½(" xfId="809"/>
    <cellStyle name="123" xfId="810"/>
    <cellStyle name="15" xfId="811"/>
    <cellStyle name="18" xfId="812"/>
    <cellStyle name="18 2" xfId="3199"/>
    <cellStyle name="18 3" xfId="3200"/>
    <cellStyle name="18.1" xfId="3201"/>
    <cellStyle name="¹éºÐÀ²_      " xfId="813"/>
    <cellStyle name="2" xfId="814"/>
    <cellStyle name="2_7 noi 48 goi C5 9 vi na" xfId="815"/>
    <cellStyle name="2_Bang luong A8" xfId="816"/>
    <cellStyle name="2_Bang tong hop khoi luong" xfId="817"/>
    <cellStyle name="2_Book1" xfId="818"/>
    <cellStyle name="2_Book1 2" xfId="819"/>
    <cellStyle name="2_Book1 3" xfId="3202"/>
    <cellStyle name="2_Book1_1" xfId="820"/>
    <cellStyle name="2_Book1_1_diemthiSP" xfId="821"/>
    <cellStyle name="2_Book1_123 D SUA" xfId="822"/>
    <cellStyle name="2_Book1_456 D" xfId="823"/>
    <cellStyle name="2_Book1_Book1" xfId="824"/>
    <cellStyle name="2_Book1_Book1_1" xfId="825"/>
    <cellStyle name="2_Book1_Copy of DT hc T1-07" xfId="826"/>
    <cellStyle name="2_Book1_danh sach trong cay" xfId="827"/>
    <cellStyle name="2_Book1_diemthiSP" xfId="828"/>
    <cellStyle name="2_Book1_Du toan Cau Treo" xfId="829"/>
    <cellStyle name="2_Book1_Du toan KT-TCsua theo TT 03 - YC 471" xfId="830"/>
    <cellStyle name="2_Book1_Du toan Phuong lam" xfId="831"/>
    <cellStyle name="2_Book1_Gia du thau_Dat Phuong" xfId="832"/>
    <cellStyle name="2_Book1_GIA GOI  1 (Tan Hung) - O" xfId="833"/>
    <cellStyle name="2_Book1_HC  QNM009(van dc1)" xfId="834"/>
    <cellStyle name="2_Book1_KH hoach keo quang thang 5" xfId="835"/>
    <cellStyle name="2_Book1_Khoi Luong Hoang Truong - Hoang Phu" xfId="836"/>
    <cellStyle name="2_Book1_Muong TL" xfId="837"/>
    <cellStyle name="2_Book1_Ngam KM4+869.7" xfId="838"/>
    <cellStyle name="2_C" xfId="839"/>
    <cellStyle name="2_Cau Hua Trai (TT 04)" xfId="840"/>
    <cellStyle name="2_Cau thuy dien Ban La (Cu Anh)" xfId="841"/>
    <cellStyle name="2_Cau thuy dien Ban La (Cu Anh)_1009030 TW chi vong II pan bo lua ra (update dan so-thuy loi phi 30-9-2010)(bac ninh-quang ngai)final chinh Da Nang" xfId="842"/>
    <cellStyle name="2_Cau thuy dien Ban La (Cu Anh)_160505 BIEU CHI NSDP TREN DAU DAN (BAO GÔM BSCMT)" xfId="843"/>
    <cellStyle name="2_Cau thuy dien Ban La (Cu Anh)_diemthiSP" xfId="844"/>
    <cellStyle name="2_cong" xfId="845"/>
    <cellStyle name="2_danh_ba_DT_cac_Tinh" xfId="846"/>
    <cellStyle name="2_DIEN" xfId="847"/>
    <cellStyle name="2_Dinh muc thiet ke" xfId="848"/>
    <cellStyle name="2_DOAN4" xfId="849"/>
    <cellStyle name="2_DT KT ngay 10-9-2005" xfId="850"/>
    <cellStyle name="2_Dtdchinh2397" xfId="851"/>
    <cellStyle name="2_Dtdchinh2397_Copy of DT hc T1-07" xfId="852"/>
    <cellStyle name="2_Dtdchinh2397_diemthiSP" xfId="853"/>
    <cellStyle name="2_DTKScamcocMT-Cantho" xfId="854"/>
    <cellStyle name="2_DTKSTK MT-CT" xfId="855"/>
    <cellStyle name="2_DTXL goi 11(20-9-05)" xfId="856"/>
    <cellStyle name="2_Du Lieu ADSL Va PSTN" xfId="857"/>
    <cellStyle name="2_Du toan (23-05-2005) Tham dinh" xfId="858"/>
    <cellStyle name="2_Du toan (5 - 04 - 2004)" xfId="859"/>
    <cellStyle name="2_Du toan 558 (Km17+508.12 - Km 22)" xfId="860"/>
    <cellStyle name="2_Du toan 558 (Km17+508.12 - Km 22)_1009030 TW chi vong II pan bo lua ra (update dan so-thuy loi phi 30-9-2010)(bac ninh-quang ngai)final chinh Da Nang" xfId="861"/>
    <cellStyle name="2_Du toan 558 (Km17+508.12 - Km 22)_160505 BIEU CHI NSDP TREN DAU DAN (BAO GÔM BSCMT)" xfId="862"/>
    <cellStyle name="2_Du toan 558 (Km17+508.12 - Km 22)_diemthiSP" xfId="863"/>
    <cellStyle name="2_Du toan bo sung (11-2004)" xfId="864"/>
    <cellStyle name="2_Du toan Cau Treo" xfId="865"/>
    <cellStyle name="2_Du toan Goi 1" xfId="866"/>
    <cellStyle name="2_Du toan Goi 2" xfId="867"/>
    <cellStyle name="2_Du toan KT-TCsua theo TT 03 - YC 471" xfId="868"/>
    <cellStyle name="2_Du toan ngay (28-10-2005)" xfId="869"/>
    <cellStyle name="2_Du toan ngay 1-9-2004 (version 1)" xfId="870"/>
    <cellStyle name="2_Du toan Phuong lam" xfId="871"/>
    <cellStyle name="2_Du toan QL 27 (23-12-2005)" xfId="872"/>
    <cellStyle name="2_du toan qnm184" xfId="873"/>
    <cellStyle name="2_DUTOAN" xfId="874"/>
    <cellStyle name="2_Dutoan(SGTL)" xfId="3203"/>
    <cellStyle name="2_Gia_VLQL48_duyet " xfId="881"/>
    <cellStyle name="2_Gia_VLQL48_duyet _diemthiSP" xfId="882"/>
    <cellStyle name="2_goi 1" xfId="875"/>
    <cellStyle name="2_Goi 1 (TT04)" xfId="876"/>
    <cellStyle name="2_Goi1N206" xfId="877"/>
    <cellStyle name="2_Goi2N206" xfId="878"/>
    <cellStyle name="2_Goi4N216" xfId="879"/>
    <cellStyle name="2_Goi5N216" xfId="880"/>
    <cellStyle name="2_HC  QNM009(van dc1)" xfId="883"/>
    <cellStyle name="2_Hoi Song" xfId="884"/>
    <cellStyle name="2_KE HOACH DI TINH thang 10-2007" xfId="885"/>
    <cellStyle name="2_Khoi luong" xfId="894"/>
    <cellStyle name="2_Khoi luong doan 1" xfId="895"/>
    <cellStyle name="2_Khoi luong doan 2" xfId="896"/>
    <cellStyle name="2_Khoi Luong Hoang Truong - Hoang Phu" xfId="897"/>
    <cellStyle name="2_Kl6-6-05" xfId="886"/>
    <cellStyle name="2_Klnutgiao" xfId="887"/>
    <cellStyle name="2_KlQdinhduyet" xfId="888"/>
    <cellStyle name="2_KlQdinhduyet_diemthiSP" xfId="889"/>
    <cellStyle name="2_KlQL4goi5KCS" xfId="890"/>
    <cellStyle name="2_Kltayth" xfId="891"/>
    <cellStyle name="2_KltaythQDduyet" xfId="892"/>
    <cellStyle name="2_Kluong4-2004" xfId="893"/>
    <cellStyle name="2_maugiacotaluy" xfId="898"/>
    <cellStyle name="2_QNM UCTT T3.2009_doi 4" xfId="899"/>
    <cellStyle name="2_Sheet1" xfId="900"/>
    <cellStyle name="2_t" xfId="901"/>
    <cellStyle name="2_TRUNG PMU 5" xfId="902"/>
    <cellStyle name="2_ÿÿÿÿÿ" xfId="903"/>
    <cellStyle name="2_ÿÿÿÿÿ_Bieu tong hop nhu cau ung 2011 da chon loc -Mien nui" xfId="904"/>
    <cellStyle name="2_ÿÿÿÿÿ_Book1" xfId="905"/>
    <cellStyle name="2_ÿÿÿÿÿ_diemthiSP" xfId="906"/>
    <cellStyle name="20" xfId="907"/>
    <cellStyle name="20% - Accent1 2" xfId="908"/>
    <cellStyle name="20% - Accent1 2 2" xfId="909"/>
    <cellStyle name="20% - Accent1 2 3" xfId="3204"/>
    <cellStyle name="20% - Accent1 3" xfId="910"/>
    <cellStyle name="20% - Accent1 4" xfId="3205"/>
    <cellStyle name="20% - Accent2 2" xfId="911"/>
    <cellStyle name="20% - Accent2 2 2" xfId="912"/>
    <cellStyle name="20% - Accent2 2 3" xfId="3206"/>
    <cellStyle name="20% - Accent2 3" xfId="913"/>
    <cellStyle name="20% - Accent2 4" xfId="3207"/>
    <cellStyle name="20% - Accent3 2" xfId="914"/>
    <cellStyle name="20% - Accent3 2 2" xfId="915"/>
    <cellStyle name="20% - Accent3 2 3" xfId="3208"/>
    <cellStyle name="20% - Accent3 3" xfId="916"/>
    <cellStyle name="20% - Accent3 4" xfId="3209"/>
    <cellStyle name="20% - Accent4 2" xfId="917"/>
    <cellStyle name="20% - Accent4 2 2" xfId="918"/>
    <cellStyle name="20% - Accent4 2 3" xfId="3210"/>
    <cellStyle name="20% - Accent4 3" xfId="919"/>
    <cellStyle name="20% - Accent4 4" xfId="3211"/>
    <cellStyle name="20% - Accent5 2" xfId="920"/>
    <cellStyle name="20% - Accent5 2 2" xfId="921"/>
    <cellStyle name="20% - Accent5 2 3" xfId="3212"/>
    <cellStyle name="20% - Accent5 3" xfId="922"/>
    <cellStyle name="20% - Accent5 4" xfId="3213"/>
    <cellStyle name="20% - Accent6 2" xfId="923"/>
    <cellStyle name="20% - Accent6 2 2" xfId="924"/>
    <cellStyle name="20% - Accent6 2 3" xfId="3214"/>
    <cellStyle name="20% - Accent6 3" xfId="925"/>
    <cellStyle name="20% - Accent6 4" xfId="3215"/>
    <cellStyle name="20% - Nhấn1" xfId="926"/>
    <cellStyle name="20% - Nhấn1 2" xfId="927"/>
    <cellStyle name="20% - Nhấn2" xfId="928"/>
    <cellStyle name="20% - Nhấn2 2" xfId="929"/>
    <cellStyle name="20% - Nhấn3" xfId="930"/>
    <cellStyle name="20% - Nhấn3 2" xfId="931"/>
    <cellStyle name="20% - Nhấn4" xfId="932"/>
    <cellStyle name="20% - Nhấn4 2" xfId="933"/>
    <cellStyle name="20% - Nhấn5" xfId="934"/>
    <cellStyle name="20% - Nhấn5 2" xfId="935"/>
    <cellStyle name="20% - Nhấn6" xfId="936"/>
    <cellStyle name="20% - Nhấn6 2" xfId="937"/>
    <cellStyle name="-2001" xfId="938"/>
    <cellStyle name="3" xfId="939"/>
    <cellStyle name="3_7 noi 48 goi C5 9 vi na" xfId="940"/>
    <cellStyle name="3_Bang luong A8" xfId="941"/>
    <cellStyle name="3_Bang tong hop khoi luong" xfId="942"/>
    <cellStyle name="3_Book1" xfId="943"/>
    <cellStyle name="3_Book1 2" xfId="944"/>
    <cellStyle name="3_Book1 3" xfId="3216"/>
    <cellStyle name="3_Book1_1" xfId="945"/>
    <cellStyle name="3_Book1_1_diemthiSP" xfId="946"/>
    <cellStyle name="3_Book1_123 D SUA" xfId="947"/>
    <cellStyle name="3_Book1_456 D" xfId="948"/>
    <cellStyle name="3_Book1_Book1" xfId="949"/>
    <cellStyle name="3_Book1_Book1_1" xfId="950"/>
    <cellStyle name="3_Book1_Copy of DT hc T1-07" xfId="951"/>
    <cellStyle name="3_Book1_danh sach trong cay" xfId="952"/>
    <cellStyle name="3_Book1_diemthiSP" xfId="953"/>
    <cellStyle name="3_Book1_Du toan Cau Treo" xfId="954"/>
    <cellStyle name="3_Book1_Du toan KT-TCsua theo TT 03 - YC 471" xfId="955"/>
    <cellStyle name="3_Book1_Du toan Phuong lam" xfId="956"/>
    <cellStyle name="3_Book1_Gia du thau_Dat Phuong" xfId="957"/>
    <cellStyle name="3_Book1_GIA GOI  1 (Tan Hung) - O" xfId="958"/>
    <cellStyle name="3_Book1_HC  QNM009(van dc1)" xfId="959"/>
    <cellStyle name="3_Book1_KH hoach keo quang thang 5" xfId="960"/>
    <cellStyle name="3_Book1_Khoi Luong Hoang Truong - Hoang Phu" xfId="961"/>
    <cellStyle name="3_Book1_Muong TL" xfId="962"/>
    <cellStyle name="3_Book1_Ngam KM4+869.7" xfId="963"/>
    <cellStyle name="3_C" xfId="964"/>
    <cellStyle name="3_Cau Hua Trai (TT 04)" xfId="965"/>
    <cellStyle name="3_Cau thuy dien Ban La (Cu Anh)" xfId="966"/>
    <cellStyle name="3_Cau thuy dien Ban La (Cu Anh)_1009030 TW chi vong II pan bo lua ra (update dan so-thuy loi phi 30-9-2010)(bac ninh-quang ngai)final chinh Da Nang" xfId="967"/>
    <cellStyle name="3_Cau thuy dien Ban La (Cu Anh)_160505 BIEU CHI NSDP TREN DAU DAN (BAO GÔM BSCMT)" xfId="968"/>
    <cellStyle name="3_Cau thuy dien Ban La (Cu Anh)_diemthiSP" xfId="969"/>
    <cellStyle name="3_cong" xfId="970"/>
    <cellStyle name="3_danh_ba_DT_cac_Tinh" xfId="971"/>
    <cellStyle name="3_DIEN" xfId="972"/>
    <cellStyle name="3_Dinh muc thiet ke" xfId="973"/>
    <cellStyle name="3_DOAN4" xfId="974"/>
    <cellStyle name="3_DT KT ngay 10-9-2005" xfId="975"/>
    <cellStyle name="3_Dtdchinh2397" xfId="976"/>
    <cellStyle name="3_Dtdchinh2397_Copy of DT hc T1-07" xfId="977"/>
    <cellStyle name="3_Dtdchinh2397_diemthiSP" xfId="978"/>
    <cellStyle name="3_DTKScamcocMT-Cantho" xfId="979"/>
    <cellStyle name="3_DTKSTK MT-CT" xfId="980"/>
    <cellStyle name="3_DTXL goi 11(20-9-05)" xfId="981"/>
    <cellStyle name="3_Du Lieu ADSL Va PSTN" xfId="982"/>
    <cellStyle name="3_Du toan (23-05-2005) Tham dinh" xfId="983"/>
    <cellStyle name="3_Du toan (5 - 04 - 2004)" xfId="984"/>
    <cellStyle name="3_Du toan 558 (Km17+508.12 - Km 22)" xfId="985"/>
    <cellStyle name="3_Du toan 558 (Km17+508.12 - Km 22)_1009030 TW chi vong II pan bo lua ra (update dan so-thuy loi phi 30-9-2010)(bac ninh-quang ngai)final chinh Da Nang" xfId="986"/>
    <cellStyle name="3_Du toan 558 (Km17+508.12 - Km 22)_160505 BIEU CHI NSDP TREN DAU DAN (BAO GÔM BSCMT)" xfId="987"/>
    <cellStyle name="3_Du toan 558 (Km17+508.12 - Km 22)_diemthiSP" xfId="988"/>
    <cellStyle name="3_Du toan bo sung (11-2004)" xfId="989"/>
    <cellStyle name="3_Du toan Cau Treo" xfId="990"/>
    <cellStyle name="3_Du toan Goi 1" xfId="991"/>
    <cellStyle name="3_Du toan Goi 2" xfId="992"/>
    <cellStyle name="3_Du toan KT-TCsua theo TT 03 - YC 471" xfId="993"/>
    <cellStyle name="3_Du toan ngay (28-10-2005)" xfId="994"/>
    <cellStyle name="3_Du toan ngay 1-9-2004 (version 1)" xfId="995"/>
    <cellStyle name="3_Du toan Phuong lam" xfId="996"/>
    <cellStyle name="3_Du toan QL 27 (23-12-2005)" xfId="997"/>
    <cellStyle name="3_du toan qnm184" xfId="998"/>
    <cellStyle name="3_DUTOAN" xfId="999"/>
    <cellStyle name="3_Dutoan(SGTL)" xfId="3217"/>
    <cellStyle name="3_Gia_VLQL48_duyet " xfId="1006"/>
    <cellStyle name="3_Gia_VLQL48_duyet _diemthiSP" xfId="1007"/>
    <cellStyle name="3_goi 1" xfId="1000"/>
    <cellStyle name="3_Goi 1 (TT04)" xfId="1001"/>
    <cellStyle name="3_Goi1N206" xfId="1002"/>
    <cellStyle name="3_Goi2N206" xfId="1003"/>
    <cellStyle name="3_Goi4N216" xfId="1004"/>
    <cellStyle name="3_Goi5N216" xfId="1005"/>
    <cellStyle name="3_HC  QNM009(van dc1)" xfId="1008"/>
    <cellStyle name="3_Hoi Song" xfId="1009"/>
    <cellStyle name="3_KE HOACH DI TINH thang 10-2007" xfId="1010"/>
    <cellStyle name="3_Khoi luong" xfId="1019"/>
    <cellStyle name="3_Khoi luong doan 1" xfId="1020"/>
    <cellStyle name="3_Khoi luong doan 2" xfId="1021"/>
    <cellStyle name="3_Khoi Luong Hoang Truong - Hoang Phu" xfId="1022"/>
    <cellStyle name="3_Kl6-6-05" xfId="1011"/>
    <cellStyle name="3_Klnutgiao" xfId="1012"/>
    <cellStyle name="3_KlQdinhduyet" xfId="1013"/>
    <cellStyle name="3_KlQdinhduyet_diemthiSP" xfId="1014"/>
    <cellStyle name="3_KlQL4goi5KCS" xfId="1015"/>
    <cellStyle name="3_Kltayth" xfId="1016"/>
    <cellStyle name="3_KltaythQDduyet" xfId="1017"/>
    <cellStyle name="3_Kluong4-2004" xfId="1018"/>
    <cellStyle name="3_maugiacotaluy" xfId="1023"/>
    <cellStyle name="3_QNM UCTT T3.2009_doi 4" xfId="1024"/>
    <cellStyle name="3_Sheet1" xfId="1025"/>
    <cellStyle name="3_t" xfId="1026"/>
    <cellStyle name="3_ÿÿÿÿÿ" xfId="1027"/>
    <cellStyle name="3_ÿÿÿÿÿ_diemthiSP" xfId="1028"/>
    <cellStyle name="³f¹ô[0]_pldt" xfId="1029"/>
    <cellStyle name="³f¹ô_pldt" xfId="1030"/>
    <cellStyle name="4" xfId="1031"/>
    <cellStyle name="4_7 noi 48 goi C5 9 vi na" xfId="1032"/>
    <cellStyle name="4_Bang luong A8" xfId="1033"/>
    <cellStyle name="4_Bang tong hop khoi luong" xfId="1034"/>
    <cellStyle name="4_Book1" xfId="1035"/>
    <cellStyle name="4_Book1_1" xfId="1036"/>
    <cellStyle name="4_Book1_123 D SUA" xfId="1037"/>
    <cellStyle name="4_Book1_456 D" xfId="1038"/>
    <cellStyle name="4_Book1_Book1" xfId="1039"/>
    <cellStyle name="4_Book1_Book1_1" xfId="1040"/>
    <cellStyle name="4_Book1_Du toan Cau Treo" xfId="1041"/>
    <cellStyle name="4_Book1_Du toan KT-TCsua theo TT 03 - YC 471" xfId="1042"/>
    <cellStyle name="4_Book1_Du toan Phuong lam" xfId="1043"/>
    <cellStyle name="4_Book1_Gia du thau_Dat Phuong" xfId="1044"/>
    <cellStyle name="4_Book1_Khoi Luong Hoang Truong - Hoang Phu" xfId="1045"/>
    <cellStyle name="4_Book1_Muong TL" xfId="1046"/>
    <cellStyle name="4_Book1_Ngam KM4+869.7" xfId="1047"/>
    <cellStyle name="4_C" xfId="1048"/>
    <cellStyle name="4_Cau Hua Trai (TT 04)" xfId="1049"/>
    <cellStyle name="4_Cau thuy dien Ban La (Cu Anh)" xfId="1050"/>
    <cellStyle name="4_Cau thuy dien Ban La (Cu Anh)_1009030 TW chi vong II pan bo lua ra (update dan so-thuy loi phi 30-9-2010)(bac ninh-quang ngai)final chinh Da Nang" xfId="1051"/>
    <cellStyle name="4_Cau thuy dien Ban La (Cu Anh)_160505 BIEU CHI NSDP TREN DAU DAN (BAO GÔM BSCMT)" xfId="1052"/>
    <cellStyle name="4_cong" xfId="1053"/>
    <cellStyle name="4_DIEN" xfId="1054"/>
    <cellStyle name="4_Dinh muc thiet ke" xfId="1055"/>
    <cellStyle name="4_DOAN4" xfId="1056"/>
    <cellStyle name="4_DT KT ngay 10-9-2005" xfId="1057"/>
    <cellStyle name="4_Dtdchinh2397" xfId="1058"/>
    <cellStyle name="4_DTXL goi 11(20-9-05)" xfId="1059"/>
    <cellStyle name="4_Du toan (23-05-2005) Tham dinh" xfId="1060"/>
    <cellStyle name="4_Du toan (5 - 04 - 2004)" xfId="1061"/>
    <cellStyle name="4_Du toan 558 (Km17+508.12 - Km 22)" xfId="1062"/>
    <cellStyle name="4_Du toan 558 (Km17+508.12 - Km 22)_1009030 TW chi vong II pan bo lua ra (update dan so-thuy loi phi 30-9-2010)(bac ninh-quang ngai)final chinh Da Nang" xfId="1063"/>
    <cellStyle name="4_Du toan 558 (Km17+508.12 - Km 22)_160505 BIEU CHI NSDP TREN DAU DAN (BAO GÔM BSCMT)" xfId="1064"/>
    <cellStyle name="4_Du toan bo sung (11-2004)" xfId="1065"/>
    <cellStyle name="4_Du toan Cau Treo" xfId="1066"/>
    <cellStyle name="4_Du toan Goi 1" xfId="1067"/>
    <cellStyle name="4_Du toan Goi 2" xfId="1068"/>
    <cellStyle name="4_Du toan KT-TCsua theo TT 03 - YC 471" xfId="1069"/>
    <cellStyle name="4_Du toan ngay (28-10-2005)" xfId="1070"/>
    <cellStyle name="4_Du toan ngay 1-9-2004 (version 1)" xfId="1071"/>
    <cellStyle name="4_Du toan Phuong lam" xfId="1072"/>
    <cellStyle name="4_Du toan QL 27 (23-12-2005)" xfId="1073"/>
    <cellStyle name="4_DUTOAN" xfId="1074"/>
    <cellStyle name="4_Dutoan(SGTL)" xfId="3218"/>
    <cellStyle name="4_Gia_VLQL48_duyet " xfId="1081"/>
    <cellStyle name="4_goi 1" xfId="1075"/>
    <cellStyle name="4_Goi 1 (TT04)" xfId="1076"/>
    <cellStyle name="4_Goi1N206" xfId="1077"/>
    <cellStyle name="4_Goi2N206" xfId="1078"/>
    <cellStyle name="4_Goi4N216" xfId="1079"/>
    <cellStyle name="4_Goi5N216" xfId="1080"/>
    <cellStyle name="4_Hoi Song" xfId="1082"/>
    <cellStyle name="4_Khoi luong" xfId="1090"/>
    <cellStyle name="4_Khoi luong doan 1" xfId="1091"/>
    <cellStyle name="4_Khoi luong doan 2" xfId="1092"/>
    <cellStyle name="4_Khoi Luong Hoang Truong - Hoang Phu" xfId="1093"/>
    <cellStyle name="4_Kl6-6-05" xfId="1083"/>
    <cellStyle name="4_Klnutgiao" xfId="1084"/>
    <cellStyle name="4_KlQdinhduyet" xfId="1085"/>
    <cellStyle name="4_KlQL4goi5KCS" xfId="1086"/>
    <cellStyle name="4_Kltayth" xfId="1087"/>
    <cellStyle name="4_KltaythQDduyet" xfId="1088"/>
    <cellStyle name="4_Kluong4-2004" xfId="1089"/>
    <cellStyle name="4_maugiacotaluy" xfId="1094"/>
    <cellStyle name="4_Sheet1" xfId="1095"/>
    <cellStyle name="4_t" xfId="1096"/>
    <cellStyle name="4_ÿÿÿÿÿ" xfId="1097"/>
    <cellStyle name="40% - Accent1 2" xfId="1098"/>
    <cellStyle name="40% - Accent1 2 2" xfId="1099"/>
    <cellStyle name="40% - Accent1 2 3" xfId="3219"/>
    <cellStyle name="40% - Accent1 3" xfId="1100"/>
    <cellStyle name="40% - Accent1 4" xfId="3220"/>
    <cellStyle name="40% - Accent2 2" xfId="1101"/>
    <cellStyle name="40% - Accent2 2 2" xfId="1102"/>
    <cellStyle name="40% - Accent2 2 3" xfId="3221"/>
    <cellStyle name="40% - Accent2 3" xfId="1103"/>
    <cellStyle name="40% - Accent2 4" xfId="3222"/>
    <cellStyle name="40% - Accent3 2" xfId="1104"/>
    <cellStyle name="40% - Accent3 2 2" xfId="1105"/>
    <cellStyle name="40% - Accent3 2 3" xfId="3223"/>
    <cellStyle name="40% - Accent3 3" xfId="1106"/>
    <cellStyle name="40% - Accent3 4" xfId="3224"/>
    <cellStyle name="40% - Accent4 2" xfId="1107"/>
    <cellStyle name="40% - Accent4 2 2" xfId="1108"/>
    <cellStyle name="40% - Accent4 2 3" xfId="3225"/>
    <cellStyle name="40% - Accent4 3" xfId="1109"/>
    <cellStyle name="40% - Accent4 4" xfId="3226"/>
    <cellStyle name="40% - Accent5 2" xfId="1110"/>
    <cellStyle name="40% - Accent5 2 2" xfId="1111"/>
    <cellStyle name="40% - Accent5 2 3" xfId="3227"/>
    <cellStyle name="40% - Accent5 3" xfId="1112"/>
    <cellStyle name="40% - Accent5 4" xfId="3228"/>
    <cellStyle name="40% - Accent6 2" xfId="1113"/>
    <cellStyle name="40% - Accent6 2 2" xfId="1114"/>
    <cellStyle name="40% - Accent6 2 3" xfId="3229"/>
    <cellStyle name="40% - Accent6 3" xfId="1115"/>
    <cellStyle name="40% - Accent6 4" xfId="3230"/>
    <cellStyle name="40% - Nhấn1" xfId="1116"/>
    <cellStyle name="40% - Nhấn1 2" xfId="1117"/>
    <cellStyle name="40% - Nhấn2" xfId="1118"/>
    <cellStyle name="40% - Nhấn2 2" xfId="1119"/>
    <cellStyle name="40% - Nhấn3" xfId="1120"/>
    <cellStyle name="40% - Nhấn3 2" xfId="1121"/>
    <cellStyle name="40% - Nhấn4" xfId="1122"/>
    <cellStyle name="40% - Nhấn4 2" xfId="1123"/>
    <cellStyle name="40% - Nhấn5" xfId="1124"/>
    <cellStyle name="40% - Nhấn5 2" xfId="1125"/>
    <cellStyle name="40% - Nhấn6" xfId="1126"/>
    <cellStyle name="40% - Nhấn6 2" xfId="1127"/>
    <cellStyle name="510T" xfId="1128"/>
    <cellStyle name="52" xfId="3231"/>
    <cellStyle name="6" xfId="1129"/>
    <cellStyle name="6 2" xfId="1130"/>
    <cellStyle name="6???_x0002_¯ög6hÅ‡6???_x0002_¹?ß_x0008_,Ñ‡6???_x0002_…#×&gt;Ò ‡6???_x0002_é_x0007_ß_x0008__x001c__x000b__x001e_?????_x000a_?_x0001_???????_x0014_?_x0001_???????_x001e_?fB_x000f_c????_x0018_I¿_x0008_v_x0010_‡6Ö_x0002_Ÿ6????ía??_x0012_c??????????????_x0001_?????????_x0001_?_x0001_?_x0001_?" xfId="1131"/>
    <cellStyle name="6???_x0002_¯ög6hÅ‡6???_x0002_¹?ß_x0008_,Ñ‡6???_x0002_…#×&gt;Ò ‡6???_x0002_é_x0007_ß_x0008__x001c__x000b__x001e_?????_x000a_?_x0001_???????_x0014_?_x0001_???????_x001e_?fB_x000f_c????_x0018_I¿_x0008_v_x0010_‡6Ö_x0002_Ÿ6????_x0015_l??Õm??????????????_x0001_?????????_x0001_?_x0001_?_x0001_?" xfId="1132"/>
    <cellStyle name="6_Cong trinh co y kien LD_Dang_NN_2011-Tay nguyen-9-10" xfId="1133"/>
    <cellStyle name="6_So Y te. ND 56 gui PNS(31.10)" xfId="3232"/>
    <cellStyle name="6_TABMIS 16.12.10" xfId="3233"/>
    <cellStyle name="6_TABMIS chuyen nguon" xfId="3234"/>
    <cellStyle name="6_TN - Ho tro khac 2011" xfId="1134"/>
    <cellStyle name="6_" xfId="3235"/>
    <cellStyle name="60% - Accent1 2" xfId="1135"/>
    <cellStyle name="60% - Accent1 2 2" xfId="1136"/>
    <cellStyle name="60% - Accent1 2 3" xfId="3236"/>
    <cellStyle name="60% - Accent1 3" xfId="1137"/>
    <cellStyle name="60% - Accent1 4" xfId="3237"/>
    <cellStyle name="60% - Accent2 2" xfId="1138"/>
    <cellStyle name="60% - Accent2 2 2" xfId="1139"/>
    <cellStyle name="60% - Accent2 2 3" xfId="3238"/>
    <cellStyle name="60% - Accent2 3" xfId="1140"/>
    <cellStyle name="60% - Accent2 4" xfId="3239"/>
    <cellStyle name="60% - Accent3 2" xfId="1141"/>
    <cellStyle name="60% - Accent3 2 2" xfId="1142"/>
    <cellStyle name="60% - Accent3 2 3" xfId="3240"/>
    <cellStyle name="60% - Accent3 3" xfId="1143"/>
    <cellStyle name="60% - Accent3 4" xfId="3241"/>
    <cellStyle name="60% - Accent4 2" xfId="1144"/>
    <cellStyle name="60% - Accent4 2 2" xfId="1145"/>
    <cellStyle name="60% - Accent4 2 3" xfId="3242"/>
    <cellStyle name="60% - Accent4 3" xfId="1146"/>
    <cellStyle name="60% - Accent4 4" xfId="3243"/>
    <cellStyle name="60% - Accent5 2" xfId="1147"/>
    <cellStyle name="60% - Accent5 2 2" xfId="1148"/>
    <cellStyle name="60% - Accent5 2 3" xfId="3244"/>
    <cellStyle name="60% - Accent5 3" xfId="1149"/>
    <cellStyle name="60% - Accent5 4" xfId="3245"/>
    <cellStyle name="60% - Accent6 2" xfId="1150"/>
    <cellStyle name="60% - Accent6 2 2" xfId="1151"/>
    <cellStyle name="60% - Accent6 2 3" xfId="3246"/>
    <cellStyle name="60% - Accent6 3" xfId="1152"/>
    <cellStyle name="60% - Accent6 4" xfId="3247"/>
    <cellStyle name="60% - Nhấn1" xfId="1153"/>
    <cellStyle name="60% - Nhấn1 2" xfId="1154"/>
    <cellStyle name="60% - Nhấn2" xfId="1155"/>
    <cellStyle name="60% - Nhấn2 2" xfId="1156"/>
    <cellStyle name="60% - Nhấn3" xfId="1157"/>
    <cellStyle name="60% - Nhấn3 2" xfId="1158"/>
    <cellStyle name="60% - Nhấn4" xfId="1159"/>
    <cellStyle name="60% - Nhấn4 2" xfId="1160"/>
    <cellStyle name="60% - Nhấn5" xfId="1161"/>
    <cellStyle name="60% - Nhấn5 2" xfId="1162"/>
    <cellStyle name="60% - Nhấn6" xfId="1163"/>
    <cellStyle name="60% - Nhấn6 2" xfId="1164"/>
    <cellStyle name="9" xfId="1165"/>
    <cellStyle name="a" xfId="1166"/>
    <cellStyle name="_x0001_Å»_x001e_´ " xfId="1167"/>
    <cellStyle name="_x0001_Å»_x001e_´_" xfId="1168"/>
    <cellStyle name="Accent1 - 20%" xfId="1169"/>
    <cellStyle name="Accent1 - 40%" xfId="1170"/>
    <cellStyle name="Accent1 - 60%" xfId="1171"/>
    <cellStyle name="Accent1 2" xfId="1172"/>
    <cellStyle name="Accent1 2 2" xfId="1173"/>
    <cellStyle name="Accent1 2 3" xfId="3248"/>
    <cellStyle name="Accent1 3" xfId="1174"/>
    <cellStyle name="Accent1 4" xfId="3249"/>
    <cellStyle name="Accent1 5" xfId="3250"/>
    <cellStyle name="Accent1 6" xfId="3251"/>
    <cellStyle name="Accent1 7" xfId="3252"/>
    <cellStyle name="Accent1 8" xfId="3253"/>
    <cellStyle name="Accent2 - 20%" xfId="1175"/>
    <cellStyle name="Accent2 - 40%" xfId="1176"/>
    <cellStyle name="Accent2 - 60%" xfId="1177"/>
    <cellStyle name="Accent2 2" xfId="1178"/>
    <cellStyle name="Accent2 2 2" xfId="1179"/>
    <cellStyle name="Accent2 2 3" xfId="3254"/>
    <cellStyle name="Accent2 3" xfId="1180"/>
    <cellStyle name="Accent2 4" xfId="3255"/>
    <cellStyle name="Accent2 5" xfId="3256"/>
    <cellStyle name="Accent2 6" xfId="3257"/>
    <cellStyle name="Accent2 7" xfId="3258"/>
    <cellStyle name="Accent2 8" xfId="3259"/>
    <cellStyle name="Accent3 - 20%" xfId="1181"/>
    <cellStyle name="Accent3 - 40%" xfId="1182"/>
    <cellStyle name="Accent3 - 60%" xfId="1183"/>
    <cellStyle name="Accent3 2" xfId="1184"/>
    <cellStyle name="Accent3 2 2" xfId="1185"/>
    <cellStyle name="Accent3 2 3" xfId="3260"/>
    <cellStyle name="Accent3 3" xfId="1186"/>
    <cellStyle name="Accent3 4" xfId="3261"/>
    <cellStyle name="Accent3 5" xfId="3262"/>
    <cellStyle name="Accent3 6" xfId="3263"/>
    <cellStyle name="Accent3 7" xfId="3264"/>
    <cellStyle name="Accent3 8" xfId="3265"/>
    <cellStyle name="Accent4 - 20%" xfId="1187"/>
    <cellStyle name="Accent4 - 40%" xfId="1188"/>
    <cellStyle name="Accent4 - 60%" xfId="1189"/>
    <cellStyle name="Accent4 2" xfId="1190"/>
    <cellStyle name="Accent4 2 2" xfId="1191"/>
    <cellStyle name="Accent4 2 3" xfId="3266"/>
    <cellStyle name="Accent4 3" xfId="1192"/>
    <cellStyle name="Accent4 4" xfId="3267"/>
    <cellStyle name="Accent4 5" xfId="3268"/>
    <cellStyle name="Accent4 6" xfId="3269"/>
    <cellStyle name="Accent4 7" xfId="3270"/>
    <cellStyle name="Accent4 8" xfId="3271"/>
    <cellStyle name="Accent5 - 20%" xfId="1193"/>
    <cellStyle name="Accent5 - 40%" xfId="1194"/>
    <cellStyle name="Accent5 - 60%" xfId="1195"/>
    <cellStyle name="Accent5 2" xfId="1196"/>
    <cellStyle name="Accent5 2 2" xfId="1197"/>
    <cellStyle name="Accent5 2 3" xfId="3272"/>
    <cellStyle name="Accent5 3" xfId="1198"/>
    <cellStyle name="Accent5 4" xfId="3273"/>
    <cellStyle name="Accent5 5" xfId="3274"/>
    <cellStyle name="Accent5 6" xfId="3275"/>
    <cellStyle name="Accent5 7" xfId="3276"/>
    <cellStyle name="Accent5 8" xfId="3277"/>
    <cellStyle name="Accent6 - 20%" xfId="1199"/>
    <cellStyle name="Accent6 - 40%" xfId="1200"/>
    <cellStyle name="Accent6 - 60%" xfId="1201"/>
    <cellStyle name="Accent6 2" xfId="1202"/>
    <cellStyle name="Accent6 2 2" xfId="1203"/>
    <cellStyle name="Accent6 2 3" xfId="3278"/>
    <cellStyle name="Accent6 3" xfId="1204"/>
    <cellStyle name="Accent6 4" xfId="3279"/>
    <cellStyle name="Accent6 5" xfId="3280"/>
    <cellStyle name="Accent6 6" xfId="3281"/>
    <cellStyle name="Accent6 7" xfId="3282"/>
    <cellStyle name="Accent6 8" xfId="3283"/>
    <cellStyle name="ÅëÈ­ [0]_      " xfId="1205"/>
    <cellStyle name="AeE­ [0]_INQUIRY ¿?¾÷AßAø " xfId="1206"/>
    <cellStyle name="ÅëÈ­ [0]_L601CPT" xfId="1207"/>
    <cellStyle name="ÅëÈ­_      " xfId="1208"/>
    <cellStyle name="AeE­_INQUIRY ¿?¾÷AßAø " xfId="1209"/>
    <cellStyle name="ÅëÈ­_L601CPT" xfId="1210"/>
    <cellStyle name="args.style" xfId="1211"/>
    <cellStyle name="args.style 2" xfId="3284"/>
    <cellStyle name="at" xfId="1212"/>
    <cellStyle name="ÄÞ¸¶ [0]_      " xfId="1213"/>
    <cellStyle name="AÞ¸¶ [0]_INQUIRY ¿?¾÷AßAø " xfId="1214"/>
    <cellStyle name="ÄÞ¸¶ [0]_L601CPT" xfId="1215"/>
    <cellStyle name="ÄÞ¸¶_      " xfId="1216"/>
    <cellStyle name="AÞ¸¶_INQUIRY ¿?¾÷AßAø " xfId="1217"/>
    <cellStyle name="ÄÞ¸¶_L601CPT" xfId="1218"/>
    <cellStyle name="AutoFormat Options" xfId="1219"/>
    <cellStyle name="Bad 2" xfId="1220"/>
    <cellStyle name="Bad 2 2" xfId="1221"/>
    <cellStyle name="Bad 2 3" xfId="3285"/>
    <cellStyle name="Bad 3" xfId="1222"/>
    <cellStyle name="Bad 4" xfId="3286"/>
    <cellStyle name="Bangchu" xfId="1223"/>
    <cellStyle name="BILL제목" xfId="3287"/>
    <cellStyle name="Bình Thường_LD Cong Ty TNHH Minh Tuan va Cty TNXP XD NT va MT QNgai l22" xfId="3288"/>
    <cellStyle name="Body" xfId="1224"/>
    <cellStyle name="border" xfId="1225"/>
    <cellStyle name="border 2" xfId="1226"/>
    <cellStyle name="BuiltIn_Style_255" xfId="1227"/>
    <cellStyle name="C?AØ_¿?¾÷CoE² " xfId="1228"/>
    <cellStyle name="C~1" xfId="1229"/>
    <cellStyle name="Ç¥ÁØ_      " xfId="1230"/>
    <cellStyle name="C￥AØ_¿μ¾÷CoE² " xfId="1231"/>
    <cellStyle name="Ç¥ÁØ_±¸¹Ì´ëÃ¥" xfId="1232"/>
    <cellStyle name="C￥AØ_Sheet1_¿μ¾÷CoE² " xfId="1233"/>
    <cellStyle name="Ç¥ÁØ_ÿÿÿÿÿÿ_4_ÃÑÇÕ°è " xfId="1234"/>
    <cellStyle name="Calc Currency (0)" xfId="1235"/>
    <cellStyle name="Calc Currency (0) 2" xfId="3289"/>
    <cellStyle name="Calc Currency (0) 3" xfId="3290"/>
    <cellStyle name="Calc Currency (0) 4" xfId="3291"/>
    <cellStyle name="Calc Currency (2)" xfId="1236"/>
    <cellStyle name="Calc Currency (2) 2" xfId="1237"/>
    <cellStyle name="Calc Currency (2) 3" xfId="3292"/>
    <cellStyle name="Calc Percent (0)" xfId="1238"/>
    <cellStyle name="Calc Percent (0) 2" xfId="1239"/>
    <cellStyle name="Calc Percent (1)" xfId="1240"/>
    <cellStyle name="Calc Percent (1) 2" xfId="1241"/>
    <cellStyle name="Calc Percent (2)" xfId="1242"/>
    <cellStyle name="Calc Percent (2) 2" xfId="1243"/>
    <cellStyle name="Calc Percent (2) 3" xfId="3293"/>
    <cellStyle name="Calc Units (0)" xfId="1244"/>
    <cellStyle name="Calc Units (0) 2" xfId="1245"/>
    <cellStyle name="Calc Units (0) 3" xfId="3294"/>
    <cellStyle name="Calc Units (1)" xfId="1246"/>
    <cellStyle name="Calc Units (1) 2" xfId="1247"/>
    <cellStyle name="Calc Units (1) 3" xfId="3295"/>
    <cellStyle name="Calc Units (2)" xfId="1248"/>
    <cellStyle name="Calc Units (2) 2" xfId="1249"/>
    <cellStyle name="Calc Units (2) 3" xfId="3296"/>
    <cellStyle name="Calculation 2" xfId="1250"/>
    <cellStyle name="Calculation 2 2" xfId="1251"/>
    <cellStyle name="Calculation 2 3" xfId="3297"/>
    <cellStyle name="Calculation 3" xfId="1252"/>
    <cellStyle name="Calculation 4" xfId="3298"/>
    <cellStyle name="category" xfId="1253"/>
    <cellStyle name="category 2" xfId="1254"/>
    <cellStyle name="category 3" xfId="3299"/>
    <cellStyle name="CC1" xfId="1255"/>
    <cellStyle name="CC2" xfId="1256"/>
    <cellStyle name="CC2 2" xfId="3300"/>
    <cellStyle name="Cerrency_Sheet2_XANGDAU" xfId="1257"/>
    <cellStyle name="chchuyen" xfId="1385"/>
    <cellStyle name="chchuyen 2" xfId="3301"/>
    <cellStyle name="Check Cell 2" xfId="1386"/>
    <cellStyle name="Check Cell 2 2" xfId="1387"/>
    <cellStyle name="Check Cell 2 3" xfId="3302"/>
    <cellStyle name="Check Cell 3" xfId="1388"/>
    <cellStyle name="Check Cell 4" xfId="3303"/>
    <cellStyle name="Chi phÝ kh¸c_Book1" xfId="1389"/>
    <cellStyle name="chu" xfId="1390"/>
    <cellStyle name="chu 2" xfId="1391"/>
    <cellStyle name="CHUONG" xfId="1392"/>
    <cellStyle name="Comma" xfId="1258" builtinId="3"/>
    <cellStyle name="Comma  - Style1" xfId="1259"/>
    <cellStyle name="Comma  - Style1 2" xfId="1260"/>
    <cellStyle name="Comma  - Style1 3" xfId="3304"/>
    <cellStyle name="Comma  - Style2" xfId="1261"/>
    <cellStyle name="Comma  - Style2 2" xfId="1262"/>
    <cellStyle name="Comma  - Style2 3" xfId="3305"/>
    <cellStyle name="Comma  - Style3" xfId="1263"/>
    <cellStyle name="Comma  - Style3 2" xfId="1264"/>
    <cellStyle name="Comma  - Style3 3" xfId="3306"/>
    <cellStyle name="Comma  - Style4" xfId="1265"/>
    <cellStyle name="Comma  - Style4 2" xfId="1266"/>
    <cellStyle name="Comma  - Style4 3" xfId="3307"/>
    <cellStyle name="Comma  - Style5" xfId="1267"/>
    <cellStyle name="Comma  - Style5 2" xfId="1268"/>
    <cellStyle name="Comma  - Style5 3" xfId="3308"/>
    <cellStyle name="Comma  - Style6" xfId="1269"/>
    <cellStyle name="Comma  - Style6 2" xfId="1270"/>
    <cellStyle name="Comma  - Style6 3" xfId="3309"/>
    <cellStyle name="Comma  - Style7" xfId="1271"/>
    <cellStyle name="Comma  - Style7 2" xfId="1272"/>
    <cellStyle name="Comma  - Style7 3" xfId="3310"/>
    <cellStyle name="Comma  - Style8" xfId="1273"/>
    <cellStyle name="Comma  - Style8 2" xfId="1274"/>
    <cellStyle name="Comma  - Style8 3" xfId="3311"/>
    <cellStyle name="Comma [ ,]" xfId="1275"/>
    <cellStyle name="Comma [0] 2" xfId="1276"/>
    <cellStyle name="Comma [0] 2 10" xfId="3312"/>
    <cellStyle name="Comma [0] 2 11" xfId="3313"/>
    <cellStyle name="Comma [0] 2 12" xfId="3314"/>
    <cellStyle name="Comma [0] 2 13" xfId="3315"/>
    <cellStyle name="Comma [0] 2 14" xfId="3316"/>
    <cellStyle name="Comma [0] 2 15" xfId="3317"/>
    <cellStyle name="Comma [0] 2 16" xfId="3318"/>
    <cellStyle name="Comma [0] 2 17" xfId="3319"/>
    <cellStyle name="Comma [0] 2 18" xfId="3320"/>
    <cellStyle name="Comma [0] 2 19" xfId="3321"/>
    <cellStyle name="Comma [0] 2 2" xfId="1277"/>
    <cellStyle name="Comma [0] 2 2 2" xfId="3322"/>
    <cellStyle name="Comma [0] 2 2 3" xfId="3323"/>
    <cellStyle name="Comma [0] 2 20" xfId="3324"/>
    <cellStyle name="Comma [0] 2 21" xfId="3325"/>
    <cellStyle name="Comma [0] 2 22" xfId="3326"/>
    <cellStyle name="Comma [0] 2 23" xfId="3327"/>
    <cellStyle name="Comma [0] 2 24" xfId="3328"/>
    <cellStyle name="Comma [0] 2 25" xfId="3329"/>
    <cellStyle name="Comma [0] 2 3" xfId="1278"/>
    <cellStyle name="Comma [0] 2 4" xfId="3330"/>
    <cellStyle name="Comma [0] 2 5" xfId="3331"/>
    <cellStyle name="Comma [0] 2 6" xfId="3332"/>
    <cellStyle name="Comma [0] 2 7" xfId="3333"/>
    <cellStyle name="Comma [0] 2 8" xfId="3334"/>
    <cellStyle name="Comma [0] 2 9" xfId="3335"/>
    <cellStyle name="Comma [0] 3" xfId="1279"/>
    <cellStyle name="Comma [0] 3 2" xfId="1280"/>
    <cellStyle name="Comma [0] 4" xfId="1281"/>
    <cellStyle name="Comma [0] 4 2" xfId="3336"/>
    <cellStyle name="Comma [0] 4 2 2" xfId="3337"/>
    <cellStyle name="Comma [0] 4 2 2 2" xfId="3338"/>
    <cellStyle name="Comma [0] 4 2 3" xfId="3339"/>
    <cellStyle name="Comma [0] 4 2 4" xfId="3340"/>
    <cellStyle name="Comma [0] 4 3" xfId="3341"/>
    <cellStyle name="Comma [0] 4 3 2" xfId="3342"/>
    <cellStyle name="Comma [0] 4 4" xfId="3343"/>
    <cellStyle name="Comma [0] 5" xfId="1282"/>
    <cellStyle name="Comma [0] 5 2" xfId="3344"/>
    <cellStyle name="Comma [0] 6" xfId="3030"/>
    <cellStyle name="Comma [0] 6 2" xfId="3345"/>
    <cellStyle name="Comma [0] 7" xfId="3346"/>
    <cellStyle name="Comma [0] 8" xfId="3347"/>
    <cellStyle name="Comma [0] 9" xfId="3348"/>
    <cellStyle name="Comma [00]" xfId="1283"/>
    <cellStyle name="Comma [00] 2" xfId="1284"/>
    <cellStyle name="Comma [00] 3" xfId="3349"/>
    <cellStyle name="Comma 10" xfId="1285"/>
    <cellStyle name="Comma 10 10" xfId="1286"/>
    <cellStyle name="Comma 10 10 2" xfId="3350"/>
    <cellStyle name="Comma 10 10 3" xfId="3351"/>
    <cellStyle name="Comma 10 2" xfId="1287"/>
    <cellStyle name="Comma 10 2 2" xfId="3352"/>
    <cellStyle name="Comma 10 2 2 2" xfId="3353"/>
    <cellStyle name="Comma 10 2 3" xfId="3354"/>
    <cellStyle name="Comma 10 3" xfId="3355"/>
    <cellStyle name="Comma 10 3 2" xfId="3356"/>
    <cellStyle name="Comma 10 3 2 2" xfId="3357"/>
    <cellStyle name="Comma 10 3 2 2 2" xfId="3358"/>
    <cellStyle name="Comma 10 3 3" xfId="3359"/>
    <cellStyle name="Comma 10 4" xfId="3360"/>
    <cellStyle name="Comma 10 5" xfId="3361"/>
    <cellStyle name="Comma 10_So Y te. ND 56 gui PNS(31.10)" xfId="3362"/>
    <cellStyle name="Comma 11" xfId="1288"/>
    <cellStyle name="Comma 11 2" xfId="1289"/>
    <cellStyle name="Comma 11 2 2" xfId="3363"/>
    <cellStyle name="Comma 11 3" xfId="3364"/>
    <cellStyle name="Comma 11 4" xfId="3365"/>
    <cellStyle name="Comma 11 5" xfId="3366"/>
    <cellStyle name="Comma 12" xfId="1290"/>
    <cellStyle name="Comma 12 2" xfId="1291"/>
    <cellStyle name="Comma 12 2 2" xfId="3367"/>
    <cellStyle name="Comma 12 2 3" xfId="3368"/>
    <cellStyle name="Comma 12 2 4" xfId="3369"/>
    <cellStyle name="Comma 12 3" xfId="1292"/>
    <cellStyle name="Comma 12 4" xfId="1293"/>
    <cellStyle name="Comma 12_140817 20 DP" xfId="1294"/>
    <cellStyle name="Comma 13" xfId="1295"/>
    <cellStyle name="Comma 13 2" xfId="1296"/>
    <cellStyle name="Comma 13 2 2" xfId="3370"/>
    <cellStyle name="Comma 13 2 2 2" xfId="3371"/>
    <cellStyle name="Comma 13 2 2 2 2" xfId="3372"/>
    <cellStyle name="Comma 13 2 2 2 3" xfId="3373"/>
    <cellStyle name="Comma 13 2 2 3" xfId="3374"/>
    <cellStyle name="Comma 13 2 3" xfId="3375"/>
    <cellStyle name="Comma 13 2 4" xfId="3376"/>
    <cellStyle name="Comma 13 2 5" xfId="3377"/>
    <cellStyle name="Comma 13 2 5 2" xfId="3378"/>
    <cellStyle name="Comma 13 2 5 2 2" xfId="3379"/>
    <cellStyle name="Comma 13 3" xfId="3380"/>
    <cellStyle name="Comma 13 3 2" xfId="3381"/>
    <cellStyle name="Comma 13 3 3" xfId="3382"/>
    <cellStyle name="Comma 13 3 3 2" xfId="3383"/>
    <cellStyle name="Comma 13 4" xfId="3384"/>
    <cellStyle name="Comma 13 5" xfId="3385"/>
    <cellStyle name="Comma 14" xfId="1297"/>
    <cellStyle name="Comma 14 2" xfId="3386"/>
    <cellStyle name="Comma 14 2 2" xfId="3387"/>
    <cellStyle name="Comma 15" xfId="1298"/>
    <cellStyle name="Comma 15 2" xfId="3388"/>
    <cellStyle name="Comma 15 2 2" xfId="3389"/>
    <cellStyle name="Comma 16" xfId="1299"/>
    <cellStyle name="Comma 16 2" xfId="1300"/>
    <cellStyle name="Comma 16 3" xfId="3390"/>
    <cellStyle name="Comma 16 4" xfId="3391"/>
    <cellStyle name="Comma 17" xfId="1301"/>
    <cellStyle name="Comma 17 2" xfId="3392"/>
    <cellStyle name="Comma 17 3" xfId="3393"/>
    <cellStyle name="Comma 17 4" xfId="3394"/>
    <cellStyle name="Comma 18" xfId="1302"/>
    <cellStyle name="Comma 18 2" xfId="3395"/>
    <cellStyle name="Comma 18 3" xfId="3396"/>
    <cellStyle name="Comma 18 4" xfId="3397"/>
    <cellStyle name="Comma 19" xfId="1303"/>
    <cellStyle name="Comma 19 2" xfId="3398"/>
    <cellStyle name="Comma 19 3" xfId="3399"/>
    <cellStyle name="Comma 2" xfId="1304"/>
    <cellStyle name="Comma 2 10" xfId="3400"/>
    <cellStyle name="Comma 2 11" xfId="3401"/>
    <cellStyle name="Comma 2 12" xfId="3402"/>
    <cellStyle name="Comma 2 13" xfId="3403"/>
    <cellStyle name="Comma 2 14" xfId="3404"/>
    <cellStyle name="Comma 2 15" xfId="3405"/>
    <cellStyle name="Comma 2 16" xfId="3406"/>
    <cellStyle name="Comma 2 17" xfId="3407"/>
    <cellStyle name="Comma 2 18" xfId="3408"/>
    <cellStyle name="Comma 2 19" xfId="3409"/>
    <cellStyle name="Comma 2 2" xfId="1305"/>
    <cellStyle name="Comma 2 2 10" xfId="3410"/>
    <cellStyle name="Comma 2 2 11" xfId="3411"/>
    <cellStyle name="Comma 2 2 12" xfId="3412"/>
    <cellStyle name="Comma 2 2 13" xfId="3413"/>
    <cellStyle name="Comma 2 2 14" xfId="3414"/>
    <cellStyle name="Comma 2 2 15" xfId="3415"/>
    <cellStyle name="Comma 2 2 16" xfId="3416"/>
    <cellStyle name="Comma 2 2 17" xfId="3417"/>
    <cellStyle name="Comma 2 2 18" xfId="3418"/>
    <cellStyle name="Comma 2 2 19" xfId="3419"/>
    <cellStyle name="Comma 2 2 2" xfId="1306"/>
    <cellStyle name="Comma 2 2 2 10" xfId="3420"/>
    <cellStyle name="Comma 2 2 2 11" xfId="3421"/>
    <cellStyle name="Comma 2 2 2 12" xfId="3422"/>
    <cellStyle name="Comma 2 2 2 13" xfId="3423"/>
    <cellStyle name="Comma 2 2 2 14" xfId="3424"/>
    <cellStyle name="Comma 2 2 2 15" xfId="3425"/>
    <cellStyle name="Comma 2 2 2 16" xfId="3426"/>
    <cellStyle name="Comma 2 2 2 17" xfId="3427"/>
    <cellStyle name="Comma 2 2 2 18" xfId="3428"/>
    <cellStyle name="Comma 2 2 2 19" xfId="3429"/>
    <cellStyle name="Comma 2 2 2 2" xfId="3430"/>
    <cellStyle name="Comma 2 2 2 2 2" xfId="3431"/>
    <cellStyle name="Comma 2 2 2 20" xfId="3432"/>
    <cellStyle name="Comma 2 2 2 21" xfId="3433"/>
    <cellStyle name="Comma 2 2 2 22" xfId="3434"/>
    <cellStyle name="Comma 2 2 2 23" xfId="3435"/>
    <cellStyle name="Comma 2 2 2 24" xfId="3436"/>
    <cellStyle name="Comma 2 2 2 25" xfId="3437"/>
    <cellStyle name="Comma 2 2 2 3" xfId="3438"/>
    <cellStyle name="Comma 2 2 2 4" xfId="3439"/>
    <cellStyle name="Comma 2 2 2 5" xfId="3440"/>
    <cellStyle name="Comma 2 2 2 6" xfId="3441"/>
    <cellStyle name="Comma 2 2 2 7" xfId="3442"/>
    <cellStyle name="Comma 2 2 2 8" xfId="3443"/>
    <cellStyle name="Comma 2 2 2 9" xfId="3444"/>
    <cellStyle name="Comma 2 2 20" xfId="3445"/>
    <cellStyle name="Comma 2 2 21" xfId="3446"/>
    <cellStyle name="Comma 2 2 22" xfId="3447"/>
    <cellStyle name="Comma 2 2 23" xfId="3448"/>
    <cellStyle name="Comma 2 2 24" xfId="3449"/>
    <cellStyle name="Comma 2 2 24 2" xfId="3450"/>
    <cellStyle name="Comma 2 2 25" xfId="3451"/>
    <cellStyle name="Comma 2 2 26" xfId="3452"/>
    <cellStyle name="Comma 2 2 27" xfId="3453"/>
    <cellStyle name="Comma 2 2 28" xfId="3454"/>
    <cellStyle name="Comma 2 2 3" xfId="1307"/>
    <cellStyle name="Comma 2 2 3 2" xfId="3455"/>
    <cellStyle name="Comma 2 2 3 3" xfId="3456"/>
    <cellStyle name="Comma 2 2 4" xfId="3457"/>
    <cellStyle name="Comma 2 2 4 2" xfId="3458"/>
    <cellStyle name="Comma 2 2 5" xfId="3459"/>
    <cellStyle name="Comma 2 2 6" xfId="3460"/>
    <cellStyle name="Comma 2 2 7" xfId="3461"/>
    <cellStyle name="Comma 2 2 8" xfId="3462"/>
    <cellStyle name="Comma 2 2 9" xfId="3463"/>
    <cellStyle name="Comma 2 2_05-12  KH trung han 2016-2020 - Liem Thinh edited" xfId="3464"/>
    <cellStyle name="Comma 2 20" xfId="3465"/>
    <cellStyle name="Comma 2 21" xfId="3466"/>
    <cellStyle name="Comma 2 22" xfId="3467"/>
    <cellStyle name="Comma 2 23" xfId="3468"/>
    <cellStyle name="Comma 2 24" xfId="3469"/>
    <cellStyle name="Comma 2 25" xfId="3470"/>
    <cellStyle name="Comma 2 26" xfId="3471"/>
    <cellStyle name="Comma 2 26 2" xfId="3472"/>
    <cellStyle name="Comma 2 27" xfId="3473"/>
    <cellStyle name="Comma 2 28" xfId="3474"/>
    <cellStyle name="Comma 2 28 2" xfId="3475"/>
    <cellStyle name="Comma 2 29" xfId="3476"/>
    <cellStyle name="Comma 2 3" xfId="1308"/>
    <cellStyle name="Comma 2 3 2" xfId="1309"/>
    <cellStyle name="Comma 2 3 2 2" xfId="3477"/>
    <cellStyle name="Comma 2 3 3" xfId="3478"/>
    <cellStyle name="Comma 2 3 4" xfId="3479"/>
    <cellStyle name="Comma 2 3 5" xfId="3480"/>
    <cellStyle name="Comma 2 3 6" xfId="3481"/>
    <cellStyle name="Comma 2 30" xfId="3482"/>
    <cellStyle name="Comma 2 31" xfId="3483"/>
    <cellStyle name="Comma 2 32" xfId="3484"/>
    <cellStyle name="Comma 2 33" xfId="3485"/>
    <cellStyle name="Comma 2 34" xfId="3486"/>
    <cellStyle name="Comma 2 35" xfId="3487"/>
    <cellStyle name="Comma 2 36" xfId="3488"/>
    <cellStyle name="Comma 2 37" xfId="3489"/>
    <cellStyle name="Comma 2 38" xfId="3490"/>
    <cellStyle name="Comma 2 39" xfId="3491"/>
    <cellStyle name="Comma 2 4" xfId="1310"/>
    <cellStyle name="Comma 2 4 2" xfId="3492"/>
    <cellStyle name="Comma 2 4 3" xfId="3493"/>
    <cellStyle name="Comma 2 40" xfId="3494"/>
    <cellStyle name="Comma 2 41" xfId="3495"/>
    <cellStyle name="Comma 2 42" xfId="3496"/>
    <cellStyle name="Comma 2 43" xfId="3497"/>
    <cellStyle name="Comma 2 44" xfId="3498"/>
    <cellStyle name="Comma 2 44 2" xfId="3499"/>
    <cellStyle name="Comma 2 45" xfId="3500"/>
    <cellStyle name="Comma 2 46" xfId="3501"/>
    <cellStyle name="Comma 2 47" xfId="3502"/>
    <cellStyle name="Comma 2 48" xfId="3503"/>
    <cellStyle name="Comma 2 49" xfId="3504"/>
    <cellStyle name="Comma 2 5" xfId="1311"/>
    <cellStyle name="Comma 2 5 2" xfId="3505"/>
    <cellStyle name="Comma 2 5 3" xfId="3506"/>
    <cellStyle name="Comma 2 50" xfId="3507"/>
    <cellStyle name="Comma 2 51" xfId="3508"/>
    <cellStyle name="Comma 2 52" xfId="3509"/>
    <cellStyle name="Comma 2 53" xfId="3510"/>
    <cellStyle name="Comma 2 54" xfId="3511"/>
    <cellStyle name="Comma 2 55" xfId="3512"/>
    <cellStyle name="Comma 2 6" xfId="3513"/>
    <cellStyle name="Comma 2 6 2" xfId="3514"/>
    <cellStyle name="Comma 2 6 3" xfId="3515"/>
    <cellStyle name="Comma 2 6 4" xfId="3516"/>
    <cellStyle name="Comma 2 7" xfId="3517"/>
    <cellStyle name="Comma 2 8" xfId="3518"/>
    <cellStyle name="Comma 2 9" xfId="3519"/>
    <cellStyle name="Comma 2_131021 TDT VON DAU TU 2014 (CT MTQG) GUI TONG HOP" xfId="1312"/>
    <cellStyle name="Comma 20" xfId="1313"/>
    <cellStyle name="Comma 20 2" xfId="3520"/>
    <cellStyle name="Comma 20 2 2" xfId="3521"/>
    <cellStyle name="Comma 20 3" xfId="3522"/>
    <cellStyle name="Comma 20 4" xfId="3523"/>
    <cellStyle name="Comma 21" xfId="1314"/>
    <cellStyle name="Comma 21 2" xfId="1315"/>
    <cellStyle name="Comma 21 3" xfId="3524"/>
    <cellStyle name="Comma 22" xfId="1316"/>
    <cellStyle name="Comma 22 2" xfId="3525"/>
    <cellStyle name="Comma 22 3" xfId="3526"/>
    <cellStyle name="Comma 23" xfId="1317"/>
    <cellStyle name="Comma 23 2" xfId="3527"/>
    <cellStyle name="Comma 23 2 2" xfId="3528"/>
    <cellStyle name="Comma 23 3" xfId="3529"/>
    <cellStyle name="Comma 24" xfId="1318"/>
    <cellStyle name="Comma 24 2" xfId="3530"/>
    <cellStyle name="Comma 24 3" xfId="3531"/>
    <cellStyle name="Comma 25" xfId="1319"/>
    <cellStyle name="Comma 25 2" xfId="3532"/>
    <cellStyle name="Comma 25 3" xfId="3533"/>
    <cellStyle name="Comma 26" xfId="1320"/>
    <cellStyle name="Comma 26 2" xfId="3534"/>
    <cellStyle name="Comma 26 3" xfId="3535"/>
    <cellStyle name="Comma 27" xfId="1321"/>
    <cellStyle name="Comma 27 2" xfId="3536"/>
    <cellStyle name="Comma 27 2 2" xfId="3537"/>
    <cellStyle name="Comma 28" xfId="1322"/>
    <cellStyle name="Comma 29" xfId="1323"/>
    <cellStyle name="Comma 29 2" xfId="3538"/>
    <cellStyle name="Comma 29 3" xfId="3539"/>
    <cellStyle name="Comma 29 4" xfId="3540"/>
    <cellStyle name="Comma 29 5" xfId="3541"/>
    <cellStyle name="Comma 3" xfId="1324"/>
    <cellStyle name="Comma 3 2" xfId="1325"/>
    <cellStyle name="Comma 3 2 2" xfId="1326"/>
    <cellStyle name="Comma 3 2 2 2" xfId="3542"/>
    <cellStyle name="Comma 3 2 2 3" xfId="3543"/>
    <cellStyle name="Comma 3 2 3" xfId="1327"/>
    <cellStyle name="Comma 3 2 3 2" xfId="3544"/>
    <cellStyle name="Comma 3 2 4" xfId="3545"/>
    <cellStyle name="Comma 3 2 5" xfId="3546"/>
    <cellStyle name="Comma 3 2 6" xfId="3547"/>
    <cellStyle name="Comma 3 2 7" xfId="3548"/>
    <cellStyle name="Comma 3 3" xfId="1328"/>
    <cellStyle name="Comma 3 3 2" xfId="3549"/>
    <cellStyle name="Comma 3 4" xfId="3550"/>
    <cellStyle name="Comma 3 5" xfId="3551"/>
    <cellStyle name="Comma 3_160505 BIEU CHI NSDP TREN DAU DAN (BAO GÔM BSCMT)" xfId="1329"/>
    <cellStyle name="Comma 30" xfId="1330"/>
    <cellStyle name="Comma 30 2" xfId="3552"/>
    <cellStyle name="Comma 31" xfId="1331"/>
    <cellStyle name="Comma 31 2" xfId="3553"/>
    <cellStyle name="Comma 31 2 2" xfId="3554"/>
    <cellStyle name="Comma 31 3" xfId="3555"/>
    <cellStyle name="Comma 32" xfId="1332"/>
    <cellStyle name="Comma 32 2" xfId="3556"/>
    <cellStyle name="Comma 33" xfId="1333"/>
    <cellStyle name="Comma 34" xfId="3028"/>
    <cellStyle name="Comma 35" xfId="3029"/>
    <cellStyle name="Comma 36" xfId="3033"/>
    <cellStyle name="Comma 37" xfId="3557"/>
    <cellStyle name="Comma 38" xfId="3558"/>
    <cellStyle name="Comma 38 3" xfId="3559"/>
    <cellStyle name="Comma 38 3 2" xfId="3560"/>
    <cellStyle name="Comma 39" xfId="3561"/>
    <cellStyle name="Comma 4" xfId="1334"/>
    <cellStyle name="Comma 4 18" xfId="3562"/>
    <cellStyle name="Comma 4 2" xfId="1335"/>
    <cellStyle name="Comma 4 2 2" xfId="3563"/>
    <cellStyle name="Comma 4 2 2 2" xfId="3564"/>
    <cellStyle name="Comma 4 2 3" xfId="3565"/>
    <cellStyle name="Comma 4 2 4" xfId="3566"/>
    <cellStyle name="Comma 4 20" xfId="3567"/>
    <cellStyle name="Comma 4 3" xfId="3568"/>
    <cellStyle name="Comma 4 3 2" xfId="3569"/>
    <cellStyle name="Comma 4 3 3" xfId="3570"/>
    <cellStyle name="Comma 4 3 4" xfId="3571"/>
    <cellStyle name="Comma 4 4" xfId="3572"/>
    <cellStyle name="Comma 4 5" xfId="3573"/>
    <cellStyle name="Comma 4 6" xfId="3574"/>
    <cellStyle name="Comma 4 7" xfId="3575"/>
    <cellStyle name="Comma 4 8" xfId="3576"/>
    <cellStyle name="Comma 4 9" xfId="3577"/>
    <cellStyle name="Comma 4_THEO DOI THUC HIEN (GỐC 1)" xfId="3578"/>
    <cellStyle name="Comma 40" xfId="3579"/>
    <cellStyle name="Comma 41" xfId="3580"/>
    <cellStyle name="Comma 42" xfId="3581"/>
    <cellStyle name="Comma 43" xfId="3582"/>
    <cellStyle name="Comma 44" xfId="3583"/>
    <cellStyle name="Comma 45" xfId="3584"/>
    <cellStyle name="Comma 46" xfId="3585"/>
    <cellStyle name="Comma 47" xfId="3586"/>
    <cellStyle name="Comma 48" xfId="3587"/>
    <cellStyle name="Comma 49" xfId="3588"/>
    <cellStyle name="Comma 5" xfId="1336"/>
    <cellStyle name="Comma 5 2" xfId="1337"/>
    <cellStyle name="Comma 5 2 2" xfId="1338"/>
    <cellStyle name="Comma 5 2 3" xfId="3589"/>
    <cellStyle name="Comma 5 3" xfId="1339"/>
    <cellStyle name="Comma 5 4" xfId="3590"/>
    <cellStyle name="Comma 5 5" xfId="3591"/>
    <cellStyle name="Comma 5 6" xfId="3592"/>
    <cellStyle name="Comma 5_Bao cao tinh hinh thuc hien 6 thang 2013 va uoc ca nam 2013" xfId="3593"/>
    <cellStyle name="Comma 50" xfId="3594"/>
    <cellStyle name="Comma 51" xfId="3595"/>
    <cellStyle name="Comma 52" xfId="3596"/>
    <cellStyle name="Comma 53" xfId="3597"/>
    <cellStyle name="Comma 54" xfId="3598"/>
    <cellStyle name="Comma 55" xfId="3599"/>
    <cellStyle name="Comma 56" xfId="3600"/>
    <cellStyle name="Comma 57" xfId="3601"/>
    <cellStyle name="Comma 58" xfId="3602"/>
    <cellStyle name="Comma 59" xfId="3603"/>
    <cellStyle name="Comma 6" xfId="1340"/>
    <cellStyle name="Comma 6 2" xfId="1341"/>
    <cellStyle name="Comma 6 3" xfId="3604"/>
    <cellStyle name="Comma 6 4" xfId="3605"/>
    <cellStyle name="Comma 60" xfId="3606"/>
    <cellStyle name="Comma 61" xfId="3607"/>
    <cellStyle name="Comma 62" xfId="3608"/>
    <cellStyle name="Comma 63" xfId="3609"/>
    <cellStyle name="Comma 64" xfId="1342"/>
    <cellStyle name="Comma 65" xfId="3610"/>
    <cellStyle name="Comma 66" xfId="3611"/>
    <cellStyle name="Comma 67" xfId="3612"/>
    <cellStyle name="Comma 68" xfId="3613"/>
    <cellStyle name="Comma 69" xfId="3614"/>
    <cellStyle name="Comma 7" xfId="1343"/>
    <cellStyle name="Comma 7 10" xfId="3615"/>
    <cellStyle name="Comma 7 11" xfId="3616"/>
    <cellStyle name="Comma 7 12" xfId="3617"/>
    <cellStyle name="Comma 7 13" xfId="3618"/>
    <cellStyle name="Comma 7 14" xfId="3619"/>
    <cellStyle name="Comma 7 15" xfId="3620"/>
    <cellStyle name="Comma 7 16" xfId="3621"/>
    <cellStyle name="Comma 7 17" xfId="3622"/>
    <cellStyle name="Comma 7 2" xfId="1344"/>
    <cellStyle name="Comma 7 2 2" xfId="3623"/>
    <cellStyle name="Comma 7 3" xfId="3624"/>
    <cellStyle name="Comma 7 4" xfId="3625"/>
    <cellStyle name="Comma 7 5" xfId="3626"/>
    <cellStyle name="Comma 7 6" xfId="3627"/>
    <cellStyle name="Comma 7 7" xfId="3628"/>
    <cellStyle name="Comma 7 8" xfId="3629"/>
    <cellStyle name="Comma 7 9" xfId="3630"/>
    <cellStyle name="Comma 7_XD DT huyen 2014(1) 23.7" xfId="3631"/>
    <cellStyle name="Comma 70" xfId="3632"/>
    <cellStyle name="Comma 71" xfId="3633"/>
    <cellStyle name="Comma 72" xfId="3634"/>
    <cellStyle name="Comma 73" xfId="3635"/>
    <cellStyle name="Comma 74" xfId="3636"/>
    <cellStyle name="Comma 75" xfId="3637"/>
    <cellStyle name="Comma 76" xfId="3638"/>
    <cellStyle name="Comma 77" xfId="3639"/>
    <cellStyle name="Comma 78" xfId="3640"/>
    <cellStyle name="Comma 79" xfId="3641"/>
    <cellStyle name="Comma 8" xfId="1345"/>
    <cellStyle name="Comma 8 2" xfId="1346"/>
    <cellStyle name="Comma 8 2 2" xfId="3642"/>
    <cellStyle name="Comma 8 3" xfId="3643"/>
    <cellStyle name="Comma 8 4" xfId="3644"/>
    <cellStyle name="Comma 8 5" xfId="3645"/>
    <cellStyle name="Comma 8 6" xfId="3646"/>
    <cellStyle name="Comma 8 7" xfId="3647"/>
    <cellStyle name="Comma 8 8" xfId="3648"/>
    <cellStyle name="Comma 8 9" xfId="3649"/>
    <cellStyle name="Comma 80" xfId="3650"/>
    <cellStyle name="Comma 81" xfId="3651"/>
    <cellStyle name="Comma 82" xfId="3652"/>
    <cellStyle name="Comma 83" xfId="3653"/>
    <cellStyle name="Comma 84" xfId="3654"/>
    <cellStyle name="Comma 85" xfId="3655"/>
    <cellStyle name="Comma 86" xfId="3656"/>
    <cellStyle name="Comma 87" xfId="3657"/>
    <cellStyle name="Comma 88" xfId="3658"/>
    <cellStyle name="Comma 89" xfId="3659"/>
    <cellStyle name="Comma 9" xfId="1347"/>
    <cellStyle name="Comma 9 2" xfId="1348"/>
    <cellStyle name="Comma 9 2 2" xfId="3660"/>
    <cellStyle name="Comma 9 2 3" xfId="3661"/>
    <cellStyle name="Comma 9 3" xfId="3662"/>
    <cellStyle name="Comma 9 4" xfId="3663"/>
    <cellStyle name="Comma 9 5" xfId="3664"/>
    <cellStyle name="Comma 9 6" xfId="3665"/>
    <cellStyle name="Comma 90" xfId="3666"/>
    <cellStyle name="Comma 91" xfId="3667"/>
    <cellStyle name="Comma 92" xfId="3668"/>
    <cellStyle name="Comma 93" xfId="3669"/>
    <cellStyle name="Comma 94" xfId="3670"/>
    <cellStyle name="Comma 95" xfId="3671"/>
    <cellStyle name="comma zerodec" xfId="1349"/>
    <cellStyle name="comma zerodec 2" xfId="1350"/>
    <cellStyle name="comma zerodec 3" xfId="3672"/>
    <cellStyle name="comma zerodec 4" xfId="3673"/>
    <cellStyle name="Comma0" xfId="1351"/>
    <cellStyle name="Comma0 2" xfId="1352"/>
    <cellStyle name="cong" xfId="1353"/>
    <cellStyle name="Copied" xfId="1354"/>
    <cellStyle name="COST1" xfId="1355"/>
    <cellStyle name="Co聭ma_Sheet1" xfId="1356"/>
    <cellStyle name="Cࡵrrency_Sheet1_PRODUCTĠ" xfId="1357"/>
    <cellStyle name="_x0001_CS_x0006_RMO[" xfId="1358"/>
    <cellStyle name="_x0001_CS_x0006_RMO_" xfId="1359"/>
    <cellStyle name="ct xuyen a" xfId="1360"/>
    <cellStyle name="CT1" xfId="1361"/>
    <cellStyle name="CT1 2" xfId="3674"/>
    <cellStyle name="CT2" xfId="1362"/>
    <cellStyle name="CT2 2" xfId="3675"/>
    <cellStyle name="CT4" xfId="1363"/>
    <cellStyle name="CT4 2" xfId="3676"/>
    <cellStyle name="CT5" xfId="1364"/>
    <cellStyle name="CT5 2" xfId="3677"/>
    <cellStyle name="ct7" xfId="1365"/>
    <cellStyle name="ct7 2" xfId="3678"/>
    <cellStyle name="ct8" xfId="1366"/>
    <cellStyle name="ct8 2" xfId="3679"/>
    <cellStyle name="cth1" xfId="1367"/>
    <cellStyle name="cth1 2" xfId="3680"/>
    <cellStyle name="Cthuc" xfId="1368"/>
    <cellStyle name="Cthuc1" xfId="1369"/>
    <cellStyle name="Curråncy [0]_FCST_RESULTS" xfId="3681"/>
    <cellStyle name="Currency [0] 2" xfId="1370"/>
    <cellStyle name="Currency [0]ßmud plant bolted_RESULTS" xfId="3682"/>
    <cellStyle name="Currency [00]" xfId="1371"/>
    <cellStyle name="Currency [00] 2" xfId="1372"/>
    <cellStyle name="Currency [00] 3" xfId="3683"/>
    <cellStyle name="Currency 2" xfId="1373"/>
    <cellStyle name="Currency 2 2" xfId="1374"/>
    <cellStyle name="Currency 2 3" xfId="3684"/>
    <cellStyle name="Currency 2 4" xfId="3685"/>
    <cellStyle name="Currency 2 5" xfId="3686"/>
    <cellStyle name="Currency 3" xfId="1375"/>
    <cellStyle name="Currency 4" xfId="1376"/>
    <cellStyle name="Currency 5" xfId="1377"/>
    <cellStyle name="Currency 6" xfId="1378"/>
    <cellStyle name="Currency 7" xfId="1379"/>
    <cellStyle name="Currency![0]_FCSt (2)" xfId="3687"/>
    <cellStyle name="Currency0" xfId="1380"/>
    <cellStyle name="Currency0 2" xfId="1381"/>
    <cellStyle name="Currency0 3" xfId="1382"/>
    <cellStyle name="Currency0 4" xfId="3688"/>
    <cellStyle name="Currency1" xfId="1383"/>
    <cellStyle name="Currency1 2" xfId="1384"/>
    <cellStyle name="Currency1 3" xfId="3689"/>
    <cellStyle name="Currency1 4" xfId="3690"/>
    <cellStyle name="d" xfId="1393"/>
    <cellStyle name="d%" xfId="1394"/>
    <cellStyle name="d% 2" xfId="3691"/>
    <cellStyle name="d_1.Cac bieu XD DT 2014 (theo CV 8895 cua BTC).30.7.ok.gui(lan 2)" xfId="3692"/>
    <cellStyle name="d_Co so tinh su nghiep giao duc" xfId="3693"/>
    <cellStyle name="d_XD DT huyen 2014(1) 23.7" xfId="3694"/>
    <cellStyle name="D1" xfId="1395"/>
    <cellStyle name="d1 2" xfId="1396"/>
    <cellStyle name="d1 3" xfId="3695"/>
    <cellStyle name="D1CS" xfId="3696"/>
    <cellStyle name="D2CS" xfId="3697"/>
    <cellStyle name="Date" xfId="1397"/>
    <cellStyle name="Date 2" xfId="1398"/>
    <cellStyle name="Date Short" xfId="1399"/>
    <cellStyle name="Date Short 2" xfId="1400"/>
    <cellStyle name="Date_Bao Cao Kiem Tra  trung bay Ke milk-yomilk CK 2" xfId="3698"/>
    <cellStyle name="Đầu ra" xfId="1533"/>
    <cellStyle name="Đầu ra 2" xfId="1534"/>
    <cellStyle name="Đầu vào" xfId="1535"/>
    <cellStyle name="Đầu vào 2" xfId="1536"/>
    <cellStyle name="daude" xfId="1401"/>
    <cellStyle name="DAUDE 2" xfId="3699"/>
    <cellStyle name="daude 3" xfId="3700"/>
    <cellStyle name="Đề mục 1" xfId="1537"/>
    <cellStyle name="Đề mục 1 2" xfId="1538"/>
    <cellStyle name="Đề mục 2" xfId="1539"/>
    <cellStyle name="Đề mục 2 2" xfId="1540"/>
    <cellStyle name="Đề mục 3" xfId="1541"/>
    <cellStyle name="Đề mục 3 2" xfId="1542"/>
    <cellStyle name="Đề mục 4" xfId="1543"/>
    <cellStyle name="Đề mục 4 2" xfId="1544"/>
    <cellStyle name="DELTA" xfId="1402"/>
    <cellStyle name="Dezimal [0]_35ERI8T2gbIEMixb4v26icuOo" xfId="1403"/>
    <cellStyle name="Dezimal_35ERI8T2gbIEMixb4v26icuOo" xfId="1404"/>
    <cellStyle name="Dg" xfId="1405"/>
    <cellStyle name="Dgia" xfId="1406"/>
    <cellStyle name="_x0001_dÏÈ¹ " xfId="1407"/>
    <cellStyle name="_x0001_dÏÈ¹_" xfId="1408"/>
    <cellStyle name="Dollar (zero dec)" xfId="1409"/>
    <cellStyle name="Dollar (zero dec) 2" xfId="1410"/>
    <cellStyle name="Dollar (zero dec) 3" xfId="3701"/>
    <cellStyle name="Dollar (zero dec) 4" xfId="3702"/>
    <cellStyle name="Don gia" xfId="1411"/>
    <cellStyle name="DuToanBXD" xfId="1412"/>
    <cellStyle name="Dziesi?tny [0]_Invoices2001Slovakia" xfId="1413"/>
    <cellStyle name="Dziesi?tny_Invoices2001Slovakia" xfId="1414"/>
    <cellStyle name="Dziesietny [0]_Invoices2001Slovakia" xfId="1415"/>
    <cellStyle name="Dziesiętny [0]_Invoices2001Slovakia" xfId="1416"/>
    <cellStyle name="Dziesietny [0]_Invoices2001Slovakia_01_Nha so 1_Dien" xfId="1417"/>
    <cellStyle name="Dziesiętny [0]_Invoices2001Slovakia_01_Nha so 1_Dien" xfId="1418"/>
    <cellStyle name="Dziesietny [0]_Invoices2001Slovakia_10_Nha so 10_Dien1" xfId="1419"/>
    <cellStyle name="Dziesiętny [0]_Invoices2001Slovakia_10_Nha so 10_Dien1" xfId="1420"/>
    <cellStyle name="Dziesietny [0]_Invoices2001Slovakia_Book1" xfId="1421"/>
    <cellStyle name="Dziesiętny [0]_Invoices2001Slovakia_Book1" xfId="1422"/>
    <cellStyle name="Dziesietny [0]_Invoices2001Slovakia_Book1_1" xfId="1423"/>
    <cellStyle name="Dziesiętny [0]_Invoices2001Slovakia_Book1_1" xfId="1424"/>
    <cellStyle name="Dziesietny [0]_Invoices2001Slovakia_Book1_1_Book1" xfId="1425"/>
    <cellStyle name="Dziesiętny [0]_Invoices2001Slovakia_Book1_1_Book1" xfId="1426"/>
    <cellStyle name="Dziesietny [0]_Invoices2001Slovakia_Book1_2" xfId="1427"/>
    <cellStyle name="Dziesiętny [0]_Invoices2001Slovakia_Book1_2" xfId="1428"/>
    <cellStyle name="Dziesietny [0]_Invoices2001Slovakia_Book1_DTKScamcocMT-Cantho" xfId="1429"/>
    <cellStyle name="Dziesiętny [0]_Invoices2001Slovakia_Book1_DTKScamcocMT-Cantho" xfId="1430"/>
    <cellStyle name="Dziesietny [0]_Invoices2001Slovakia_Book1_DTKSTK MT-CT" xfId="1431"/>
    <cellStyle name="Dziesiętny [0]_Invoices2001Slovakia_Book1_DTKSTK MT-CT" xfId="1432"/>
    <cellStyle name="Dziesietny [0]_Invoices2001Slovakia_Book1_Nhu cau von ung truoc 2011 Tha h Hoa + Nge An gui TW" xfId="1433"/>
    <cellStyle name="Dziesiętny [0]_Invoices2001Slovakia_Book1_Nhu cau von ung truoc 2011 Tha h Hoa + Nge An gui TW" xfId="1434"/>
    <cellStyle name="Dziesietny [0]_Invoices2001Slovakia_Book1_Tong hop Cac tuyen(9-1-06)" xfId="1435"/>
    <cellStyle name="Dziesiętny [0]_Invoices2001Slovakia_Book1_Tong hop Cac tuyen(9-1-06)" xfId="1436"/>
    <cellStyle name="Dziesietny [0]_Invoices2001Slovakia_Book1_Tong hop Cac tuyen(9-1-06)_DTKScamcocMT-Cantho" xfId="1437"/>
    <cellStyle name="Dziesiętny [0]_Invoices2001Slovakia_Book1_Tong hop Cac tuyen(9-1-06)_DTKScamcocMT-Cantho" xfId="1438"/>
    <cellStyle name="Dziesietny [0]_Invoices2001Slovakia_Book1_Tong hop Cac tuyen(9-1-06)_DTKSTK MT-CT" xfId="1439"/>
    <cellStyle name="Dziesiętny [0]_Invoices2001Slovakia_Book1_Tong hop Cac tuyen(9-1-06)_DTKSTK MT-CT" xfId="1440"/>
    <cellStyle name="Dziesietny [0]_Invoices2001Slovakia_Book1_ung truoc 2011 NSTW Thanh Hoa + Nge An gui Thu 12-5" xfId="1441"/>
    <cellStyle name="Dziesiętny [0]_Invoices2001Slovakia_Book1_ung truoc 2011 NSTW Thanh Hoa + Nge An gui Thu 12-5" xfId="1442"/>
    <cellStyle name="Dziesietny [0]_Invoices2001Slovakia_DTKScamcocMT-Cantho" xfId="1443"/>
    <cellStyle name="Dziesiętny [0]_Invoices2001Slovakia_DTKScamcocMT-Cantho" xfId="1444"/>
    <cellStyle name="Dziesietny [0]_Invoices2001Slovakia_DTKSTK MT-CT" xfId="1445"/>
    <cellStyle name="Dziesiętny [0]_Invoices2001Slovakia_DTKSTK MT-CT" xfId="1446"/>
    <cellStyle name="Dziesietny [0]_Invoices2001Slovakia_d-uong+TDT" xfId="1447"/>
    <cellStyle name="Dziesiętny [0]_Invoices2001Slovakia_Nhµ ®Ó xe" xfId="1448"/>
    <cellStyle name="Dziesietny [0]_Invoices2001Slovakia_Nha bao ve(28-7-05)" xfId="1449"/>
    <cellStyle name="Dziesiętny [0]_Invoices2001Slovakia_Nha bao ve(28-7-05)" xfId="1450"/>
    <cellStyle name="Dziesietny [0]_Invoices2001Slovakia_NHA de xe nguyen du" xfId="1451"/>
    <cellStyle name="Dziesiętny [0]_Invoices2001Slovakia_NHA de xe nguyen du" xfId="1452"/>
    <cellStyle name="Dziesietny [0]_Invoices2001Slovakia_Nhalamviec VTC(25-1-05)" xfId="1453"/>
    <cellStyle name="Dziesiętny [0]_Invoices2001Slovakia_Nhalamviec VTC(25-1-05)" xfId="1454"/>
    <cellStyle name="Dziesietny [0]_Invoices2001Slovakia_Nhu cau von ung truoc 2011 Tha h Hoa + Nge An gui TW" xfId="1455"/>
    <cellStyle name="Dziesiętny [0]_Invoices2001Slovakia_TDT KHANH HOA" xfId="1456"/>
    <cellStyle name="Dziesietny [0]_Invoices2001Slovakia_TDT KHANH HOA_DTKScamcocMT-Cantho" xfId="1457"/>
    <cellStyle name="Dziesiętny [0]_Invoices2001Slovakia_TDT KHANH HOA_DTKScamcocMT-Cantho" xfId="1458"/>
    <cellStyle name="Dziesietny [0]_Invoices2001Slovakia_TDT KHANH HOA_DTKSTK MT-CT" xfId="1459"/>
    <cellStyle name="Dziesiętny [0]_Invoices2001Slovakia_TDT KHANH HOA_DTKSTK MT-CT" xfId="1460"/>
    <cellStyle name="Dziesietny [0]_Invoices2001Slovakia_TDT KHANH HOA_Tong hop Cac tuyen(9-1-06)" xfId="1461"/>
    <cellStyle name="Dziesiętny [0]_Invoices2001Slovakia_TDT KHANH HOA_Tong hop Cac tuyen(9-1-06)" xfId="1462"/>
    <cellStyle name="Dziesietny [0]_Invoices2001Slovakia_TDT KHANH HOA_Tong hop Cac tuyen(9-1-06)_DTKScamcocMT-Cantho" xfId="1463"/>
    <cellStyle name="Dziesiętny [0]_Invoices2001Slovakia_TDT KHANH HOA_Tong hop Cac tuyen(9-1-06)_DTKScamcocMT-Cantho" xfId="1464"/>
    <cellStyle name="Dziesietny [0]_Invoices2001Slovakia_TDT KHANH HOA_Tong hop Cac tuyen(9-1-06)_DTKSTK MT-CT" xfId="1465"/>
    <cellStyle name="Dziesiętny [0]_Invoices2001Slovakia_TDT KHANH HOA_Tong hop Cac tuyen(9-1-06)_DTKSTK MT-CT" xfId="1466"/>
    <cellStyle name="Dziesietny [0]_Invoices2001Slovakia_TDT quangngai" xfId="1467"/>
    <cellStyle name="Dziesiętny [0]_Invoices2001Slovakia_TDT quangngai" xfId="1468"/>
    <cellStyle name="Dziesietny [0]_Invoices2001Slovakia_TDT quangngai_Book1" xfId="3703"/>
    <cellStyle name="Dziesiętny [0]_Invoices2001Slovakia_TDT quangngai_Book1" xfId="3704"/>
    <cellStyle name="Dziesietny [0]_Invoices2001Slovakia_TDT quangngai_DTKScamcocMT-Cantho" xfId="1469"/>
    <cellStyle name="Dziesiętny [0]_Invoices2001Slovakia_TDT quangngai_DTKScamcocMT-Cantho" xfId="1470"/>
    <cellStyle name="Dziesietny [0]_Invoices2001Slovakia_TDT quangngai_DTKSTK MT-CT" xfId="1471"/>
    <cellStyle name="Dziesiętny [0]_Invoices2001Slovakia_TDT quangngai_DTKSTK MT-CT" xfId="1472"/>
    <cellStyle name="Dziesietny [0]_Invoices2001Slovakia_TMDT(10-5-06)" xfId="1473"/>
    <cellStyle name="Dziesietny_Invoices2001Slovakia" xfId="1474"/>
    <cellStyle name="Dziesiętny_Invoices2001Slovakia" xfId="1475"/>
    <cellStyle name="Dziesietny_Invoices2001Slovakia_01_Nha so 1_Dien" xfId="1476"/>
    <cellStyle name="Dziesiętny_Invoices2001Slovakia_01_Nha so 1_Dien" xfId="1477"/>
    <cellStyle name="Dziesietny_Invoices2001Slovakia_10_Nha so 10_Dien1" xfId="1478"/>
    <cellStyle name="Dziesiętny_Invoices2001Slovakia_10_Nha so 10_Dien1" xfId="1479"/>
    <cellStyle name="Dziesietny_Invoices2001Slovakia_Book1" xfId="1480"/>
    <cellStyle name="Dziesiętny_Invoices2001Slovakia_Book1" xfId="1481"/>
    <cellStyle name="Dziesietny_Invoices2001Slovakia_Book1_1" xfId="1482"/>
    <cellStyle name="Dziesiętny_Invoices2001Slovakia_Book1_1" xfId="1483"/>
    <cellStyle name="Dziesietny_Invoices2001Slovakia_Book1_1_Book1" xfId="1484"/>
    <cellStyle name="Dziesiętny_Invoices2001Slovakia_Book1_1_Book1" xfId="1485"/>
    <cellStyle name="Dziesietny_Invoices2001Slovakia_Book1_2" xfId="1486"/>
    <cellStyle name="Dziesiętny_Invoices2001Slovakia_Book1_2" xfId="1487"/>
    <cellStyle name="Dziesietny_Invoices2001Slovakia_Book1_DTKScamcocMT-Cantho" xfId="1488"/>
    <cellStyle name="Dziesiętny_Invoices2001Slovakia_Book1_DTKScamcocMT-Cantho" xfId="1489"/>
    <cellStyle name="Dziesietny_Invoices2001Slovakia_Book1_DTKSTK MT-CT" xfId="1490"/>
    <cellStyle name="Dziesiętny_Invoices2001Slovakia_Book1_DTKSTK MT-CT" xfId="1491"/>
    <cellStyle name="Dziesietny_Invoices2001Slovakia_Book1_Nhu cau von ung truoc 2011 Tha h Hoa + Nge An gui TW" xfId="1492"/>
    <cellStyle name="Dziesiętny_Invoices2001Slovakia_Book1_Nhu cau von ung truoc 2011 Tha h Hoa + Nge An gui TW" xfId="1493"/>
    <cellStyle name="Dziesietny_Invoices2001Slovakia_Book1_Tong hop Cac tuyen(9-1-06)" xfId="1494"/>
    <cellStyle name="Dziesiętny_Invoices2001Slovakia_Book1_Tong hop Cac tuyen(9-1-06)" xfId="1495"/>
    <cellStyle name="Dziesietny_Invoices2001Slovakia_Book1_Tong hop Cac tuyen(9-1-06)_DTKScamcocMT-Cantho" xfId="1496"/>
    <cellStyle name="Dziesiętny_Invoices2001Slovakia_Book1_Tong hop Cac tuyen(9-1-06)_DTKScamcocMT-Cantho" xfId="1497"/>
    <cellStyle name="Dziesietny_Invoices2001Slovakia_Book1_Tong hop Cac tuyen(9-1-06)_DTKSTK MT-CT" xfId="1498"/>
    <cellStyle name="Dziesiętny_Invoices2001Slovakia_Book1_Tong hop Cac tuyen(9-1-06)_DTKSTK MT-CT" xfId="1499"/>
    <cellStyle name="Dziesietny_Invoices2001Slovakia_Book1_ung truoc 2011 NSTW Thanh Hoa + Nge An gui Thu 12-5" xfId="1500"/>
    <cellStyle name="Dziesiętny_Invoices2001Slovakia_Book1_ung truoc 2011 NSTW Thanh Hoa + Nge An gui Thu 12-5" xfId="1501"/>
    <cellStyle name="Dziesietny_Invoices2001Slovakia_DTKScamcocMT-Cantho" xfId="1502"/>
    <cellStyle name="Dziesiętny_Invoices2001Slovakia_DTKScamcocMT-Cantho" xfId="1503"/>
    <cellStyle name="Dziesietny_Invoices2001Slovakia_DTKSTK MT-CT" xfId="1504"/>
    <cellStyle name="Dziesiętny_Invoices2001Slovakia_DTKSTK MT-CT" xfId="1505"/>
    <cellStyle name="Dziesietny_Invoices2001Slovakia_d-uong+TDT" xfId="1506"/>
    <cellStyle name="Dziesiętny_Invoices2001Slovakia_Nhµ ®Ó xe" xfId="1507"/>
    <cellStyle name="Dziesietny_Invoices2001Slovakia_Nha bao ve(28-7-05)" xfId="1508"/>
    <cellStyle name="Dziesiętny_Invoices2001Slovakia_Nha bao ve(28-7-05)" xfId="1509"/>
    <cellStyle name="Dziesietny_Invoices2001Slovakia_NHA de xe nguyen du" xfId="1510"/>
    <cellStyle name="Dziesiętny_Invoices2001Slovakia_NHA de xe nguyen du" xfId="1511"/>
    <cellStyle name="Dziesietny_Invoices2001Slovakia_Nhalamviec VTC(25-1-05)" xfId="1512"/>
    <cellStyle name="Dziesiętny_Invoices2001Slovakia_Nhalamviec VTC(25-1-05)" xfId="1513"/>
    <cellStyle name="Dziesietny_Invoices2001Slovakia_Nhu cau von ung truoc 2011 Tha h Hoa + Nge An gui TW" xfId="1514"/>
    <cellStyle name="Dziesiętny_Invoices2001Slovakia_TDT KHANH HOA" xfId="1515"/>
    <cellStyle name="Dziesietny_Invoices2001Slovakia_TDT KHANH HOA_DTKScamcocMT-Cantho" xfId="1516"/>
    <cellStyle name="Dziesiętny_Invoices2001Slovakia_TDT KHANH HOA_DTKScamcocMT-Cantho" xfId="1517"/>
    <cellStyle name="Dziesietny_Invoices2001Slovakia_TDT KHANH HOA_DTKSTK MT-CT" xfId="1518"/>
    <cellStyle name="Dziesiętny_Invoices2001Slovakia_TDT KHANH HOA_DTKSTK MT-CT" xfId="1519"/>
    <cellStyle name="Dziesietny_Invoices2001Slovakia_TDT KHANH HOA_Tong hop Cac tuyen(9-1-06)" xfId="1520"/>
    <cellStyle name="Dziesiętny_Invoices2001Slovakia_TDT KHANH HOA_Tong hop Cac tuyen(9-1-06)" xfId="1521"/>
    <cellStyle name="Dziesietny_Invoices2001Slovakia_TDT KHANH HOA_Tong hop Cac tuyen(9-1-06)_DTKScamcocMT-Cantho" xfId="1522"/>
    <cellStyle name="Dziesiętny_Invoices2001Slovakia_TDT KHANH HOA_Tong hop Cac tuyen(9-1-06)_DTKScamcocMT-Cantho" xfId="1523"/>
    <cellStyle name="Dziesietny_Invoices2001Slovakia_TDT KHANH HOA_Tong hop Cac tuyen(9-1-06)_DTKSTK MT-CT" xfId="1524"/>
    <cellStyle name="Dziesiętny_Invoices2001Slovakia_TDT KHANH HOA_Tong hop Cac tuyen(9-1-06)_DTKSTK MT-CT" xfId="1525"/>
    <cellStyle name="Dziesietny_Invoices2001Slovakia_TDT quangngai" xfId="1526"/>
    <cellStyle name="Dziesiętny_Invoices2001Slovakia_TDT quangngai" xfId="1527"/>
    <cellStyle name="Dziesietny_Invoices2001Slovakia_TDT quangngai_Book1" xfId="3705"/>
    <cellStyle name="Dziesiętny_Invoices2001Slovakia_TDT quangngai_Book1" xfId="3706"/>
    <cellStyle name="Dziesietny_Invoices2001Slovakia_TDT quangngai_DTKScamcocMT-Cantho" xfId="1528"/>
    <cellStyle name="Dziesiętny_Invoices2001Slovakia_TDT quangngai_DTKScamcocMT-Cantho" xfId="1529"/>
    <cellStyle name="Dziesietny_Invoices2001Slovakia_TDT quangngai_DTKSTK MT-CT" xfId="1530"/>
    <cellStyle name="Dziesiętny_Invoices2001Slovakia_TDT quangngai_DTKSTK MT-CT" xfId="1531"/>
    <cellStyle name="Dziesietny_Invoices2001Slovakia_TMDT(10-5-06)" xfId="1532"/>
    <cellStyle name="e" xfId="1545"/>
    <cellStyle name="e_DTKScamcocMT-Cantho" xfId="1546"/>
    <cellStyle name="e_DTKSTK MT-CT" xfId="1547"/>
    <cellStyle name="Emphasis 1" xfId="1548"/>
    <cellStyle name="Emphasis 2" xfId="1549"/>
    <cellStyle name="Emphasis 3" xfId="1550"/>
    <cellStyle name="Enter Currency (0)" xfId="1551"/>
    <cellStyle name="Enter Currency (0) 2" xfId="1552"/>
    <cellStyle name="Enter Currency (2)" xfId="1553"/>
    <cellStyle name="Enter Currency (2) 2" xfId="1554"/>
    <cellStyle name="Enter Currency (2) 3" xfId="3707"/>
    <cellStyle name="Enter Units (0)" xfId="1555"/>
    <cellStyle name="Enter Units (0) 2" xfId="1556"/>
    <cellStyle name="Enter Units (0) 3" xfId="3708"/>
    <cellStyle name="Enter Units (1)" xfId="1557"/>
    <cellStyle name="Enter Units (1) 2" xfId="1558"/>
    <cellStyle name="Enter Units (1) 3" xfId="3709"/>
    <cellStyle name="Enter Units (2)" xfId="1559"/>
    <cellStyle name="Enter Units (2) 2" xfId="1560"/>
    <cellStyle name="Enter Units (2) 3" xfId="3710"/>
    <cellStyle name="Entered" xfId="1561"/>
    <cellStyle name="Euro" xfId="1562"/>
    <cellStyle name="Euro 2" xfId="1563"/>
    <cellStyle name="Euro 3" xfId="3711"/>
    <cellStyle name="Excel Built-in Normal" xfId="1564"/>
    <cellStyle name="Explanatory Text 2" xfId="1565"/>
    <cellStyle name="Explanatory Text 2 2" xfId="1566"/>
    <cellStyle name="Explanatory Text 3" xfId="1567"/>
    <cellStyle name="f" xfId="1568"/>
    <cellStyle name="f_DTKScamcocMT-Cantho" xfId="1569"/>
    <cellStyle name="f_DTKSTK MT-CT" xfId="1570"/>
    <cellStyle name="Fixed" xfId="1571"/>
    <cellStyle name="Fixed 2" xfId="1572"/>
    <cellStyle name="Font Britannic16" xfId="1573"/>
    <cellStyle name="Font Britannic18" xfId="1574"/>
    <cellStyle name="Font Cond20" xfId="1575"/>
    <cellStyle name="Font NewCenturyCond18" xfId="1576"/>
    <cellStyle name="Font Ottawa14" xfId="1577"/>
    <cellStyle name="Font Ottawa16" xfId="1578"/>
    <cellStyle name="General" xfId="1579"/>
    <cellStyle name="Ghi chú" xfId="1580"/>
    <cellStyle name="gia" xfId="1587"/>
    <cellStyle name="Good 2" xfId="1581"/>
    <cellStyle name="Good 2 2" xfId="1582"/>
    <cellStyle name="Good 3" xfId="1583"/>
    <cellStyle name="Grey" xfId="1584"/>
    <cellStyle name="Grey 2" xfId="1585"/>
    <cellStyle name="Group" xfId="1586"/>
    <cellStyle name="H" xfId="1588"/>
    <cellStyle name="H 2" xfId="1589"/>
    <cellStyle name="H_danh sach trong cay" xfId="1590"/>
    <cellStyle name="H_D-A-VU" xfId="1591"/>
    <cellStyle name="H_D-A-VU_HC  QNM009(van dc1)" xfId="1592"/>
    <cellStyle name="H_D-A-VU_KH hoach keo quang thang 5" xfId="1593"/>
    <cellStyle name="H_D-A-VU_KH T6" xfId="1594"/>
    <cellStyle name="H_D-A-VU_TPVT" xfId="1595"/>
    <cellStyle name="H_D-A-VU_TPVT_HC  QNM009(van dc1)" xfId="1596"/>
    <cellStyle name="H_D-A-VU_TPVT_KH hoach keo quang thang 5" xfId="1597"/>
    <cellStyle name="H_D-A-VU_TPVT_KH T6" xfId="1598"/>
    <cellStyle name="H_HC  QNM009(van dc1)" xfId="1599"/>
    <cellStyle name="H_HSTHAU" xfId="1600"/>
    <cellStyle name="H_HSTHAU_HC  QNM009(van dc1)" xfId="1601"/>
    <cellStyle name="H_HSTHAU_KH hoach keo quang thang 5" xfId="1602"/>
    <cellStyle name="H_HSTHAU_KH T6" xfId="1603"/>
    <cellStyle name="H_HSTHAU_TPVT" xfId="1604"/>
    <cellStyle name="H_HSTHAU_TPVT_HC  QNM009(van dc1)" xfId="1605"/>
    <cellStyle name="H_HSTHAU_TPVT_KH hoach keo quang thang 5" xfId="1606"/>
    <cellStyle name="H_HSTHAU_TPVT_KH T6" xfId="1607"/>
    <cellStyle name="H_KH hoach keo quang thang 5" xfId="1608"/>
    <cellStyle name="H_KH T6" xfId="1609"/>
    <cellStyle name="H_TPVT" xfId="1610"/>
    <cellStyle name="H_TPVT_HC  QNM009(van dc1)" xfId="1611"/>
    <cellStyle name="H_TPVT_KH hoach keo quang thang 5" xfId="1612"/>
    <cellStyle name="H_TPVT_KH T6" xfId="1613"/>
    <cellStyle name="ha" xfId="1614"/>
    <cellStyle name="hai" xfId="1615"/>
    <cellStyle name="Head 1" xfId="1616"/>
    <cellStyle name="HEADER" xfId="1617"/>
    <cellStyle name="HEADER 2" xfId="1618"/>
    <cellStyle name="HEADER_Gia chao cau_01.08.05_Gui Ban" xfId="1619"/>
    <cellStyle name="Header1" xfId="1620"/>
    <cellStyle name="Header2" xfId="1621"/>
    <cellStyle name="Heading" xfId="1622"/>
    <cellStyle name="Heading 1 2" xfId="1623"/>
    <cellStyle name="Heading 1 2 2" xfId="1624"/>
    <cellStyle name="Heading 1 3" xfId="1625"/>
    <cellStyle name="Heading 2 2" xfId="1626"/>
    <cellStyle name="Heading 2 2 2" xfId="1627"/>
    <cellStyle name="Heading 2 3" xfId="1628"/>
    <cellStyle name="Heading 3 2" xfId="1629"/>
    <cellStyle name="Heading 3 2 2" xfId="1630"/>
    <cellStyle name="Heading 3 3" xfId="1631"/>
    <cellStyle name="Heading 4 2" xfId="1632"/>
    <cellStyle name="Heading 4 2 2" xfId="1633"/>
    <cellStyle name="Heading 4 3" xfId="1634"/>
    <cellStyle name="Heading1" xfId="1635"/>
    <cellStyle name="Heading1 1" xfId="1636"/>
    <cellStyle name="Heading1 2" xfId="1637"/>
    <cellStyle name="Heading1_(16-8-08)duong L.D.Chinh moi 2" xfId="1638"/>
    <cellStyle name="Heading2" xfId="1639"/>
    <cellStyle name="Heading2 2" xfId="1640"/>
    <cellStyle name="HEADINGS" xfId="1641"/>
    <cellStyle name="HEADINGSTOP" xfId="1642"/>
    <cellStyle name="headoption" xfId="1643"/>
    <cellStyle name="headoption 2" xfId="1644"/>
    <cellStyle name="Hoa-Scholl" xfId="1645"/>
    <cellStyle name="HUY" xfId="1646"/>
    <cellStyle name="i phÝ kh¸c_B¶ng 2" xfId="1647"/>
    <cellStyle name="I.3" xfId="1648"/>
    <cellStyle name="i·0" xfId="1649"/>
    <cellStyle name="_x0001_í½?" xfId="1650"/>
    <cellStyle name="ï-¾È»ê_BiÓu TB" xfId="1651"/>
    <cellStyle name="_x0001_íå_x001b_ô " xfId="1652"/>
    <cellStyle name="_x0001_íå_x001b_ô_" xfId="1653"/>
    <cellStyle name="Input [yellow]" xfId="1654"/>
    <cellStyle name="Input [yellow] 2" xfId="1655"/>
    <cellStyle name="Input 2" xfId="1656"/>
    <cellStyle name="Input 2 2" xfId="1657"/>
    <cellStyle name="Input 3" xfId="1658"/>
    <cellStyle name="Input Cells" xfId="1659"/>
    <cellStyle name="k" xfId="1660"/>
    <cellStyle name="k_TONG HOP KINH PHI" xfId="1661"/>
    <cellStyle name="k_ÿÿÿÿÿ" xfId="1662"/>
    <cellStyle name="k_ÿÿÿÿÿ_1" xfId="1663"/>
    <cellStyle name="k_ÿÿÿÿÿ_1.DT chi tiet h, tp 2017(Sơn Tây).7.10" xfId="1664"/>
    <cellStyle name="k_ÿÿÿÿÿ_2" xfId="1665"/>
    <cellStyle name="KH ®Ëm" xfId="1670"/>
    <cellStyle name="KH mê ngang" xfId="1671"/>
    <cellStyle name="kh¸c_Bang Chi tieu" xfId="1672"/>
    <cellStyle name="khanh" xfId="1673"/>
    <cellStyle name="khung" xfId="1674"/>
    <cellStyle name="Kiểm tra Ô" xfId="1666"/>
    <cellStyle name="Kiểm tra Ô 2" xfId="1667"/>
    <cellStyle name="Kiểu 1" xfId="1668"/>
    <cellStyle name="KL" xfId="1669"/>
    <cellStyle name="Ledger 17 x 11 in" xfId="1675"/>
    <cellStyle name="Ledger 17 x 11 in 2" xfId="1676"/>
    <cellStyle name="Ledger 17 x 11 in_1.DT chi tiet h, tp 2017(Sơn Tây).7.10" xfId="1677"/>
    <cellStyle name="left" xfId="1678"/>
    <cellStyle name="Line" xfId="1679"/>
    <cellStyle name="Link Currency (0)" xfId="1680"/>
    <cellStyle name="Link Currency (0) 2" xfId="1681"/>
    <cellStyle name="Link Currency (2)" xfId="1682"/>
    <cellStyle name="Link Currency (2) 2" xfId="1683"/>
    <cellStyle name="Link Units (0)" xfId="1684"/>
    <cellStyle name="Link Units (0) 2" xfId="1685"/>
    <cellStyle name="Link Units (1)" xfId="1686"/>
    <cellStyle name="Link Units (1) 2" xfId="1687"/>
    <cellStyle name="Link Units (2)" xfId="1688"/>
    <cellStyle name="Link Units (2) 2" xfId="1689"/>
    <cellStyle name="Link_CAPEX-B" xfId="1690"/>
    <cellStyle name="Linked Cell 2" xfId="1691"/>
    <cellStyle name="Linked Cell 2 2" xfId="1692"/>
    <cellStyle name="Linked Cell 3" xfId="1693"/>
    <cellStyle name="Linked Cells" xfId="1694"/>
    <cellStyle name="luc" xfId="1695"/>
    <cellStyle name="luc2" xfId="1696"/>
    <cellStyle name="MAU" xfId="1697"/>
    <cellStyle name="Migliaia (0)_CALPREZZ" xfId="1698"/>
    <cellStyle name="Migliaia_ PESO ELETTR." xfId="1699"/>
    <cellStyle name="Millares [0]_Well Timing" xfId="1700"/>
    <cellStyle name="Millares_Well Timing" xfId="1701"/>
    <cellStyle name="Milliers [0]_      " xfId="1702"/>
    <cellStyle name="Milliers_      " xfId="1703"/>
    <cellStyle name="Môc" xfId="1717"/>
    <cellStyle name="Môc 2" xfId="1718"/>
    <cellStyle name="Model" xfId="1704"/>
    <cellStyle name="Model 2" xfId="1705"/>
    <cellStyle name="moi" xfId="1706"/>
    <cellStyle name="Mon?aire [0]_      " xfId="1707"/>
    <cellStyle name="Mon?aire_      " xfId="1708"/>
    <cellStyle name="Moneda [0]_Well Timing" xfId="1709"/>
    <cellStyle name="Moneda_Well Timing" xfId="1710"/>
    <cellStyle name="Monétaire [0]_      " xfId="1711"/>
    <cellStyle name="Monétaire_      " xfId="1712"/>
    <cellStyle name="Mon彋aire [0]_AR1194" xfId="1713"/>
    <cellStyle name="Mon彋aire_AR1194" xfId="1714"/>
    <cellStyle name="Mon騁aire [0]_AR1194" xfId="1715"/>
    <cellStyle name="Mon騁aire_AR1194" xfId="1716"/>
    <cellStyle name="n" xfId="1719"/>
    <cellStyle name="n_Book1" xfId="1720"/>
    <cellStyle name="n_DTKScamcocMT-Cantho" xfId="1721"/>
    <cellStyle name="n_DTKSTK MT-CT" xfId="1722"/>
    <cellStyle name="n1" xfId="1723"/>
    <cellStyle name="Neutral 2" xfId="1724"/>
    <cellStyle name="Neutral 2 2" xfId="1725"/>
    <cellStyle name="Neutral 3" xfId="1726"/>
    <cellStyle name="New" xfId="1727"/>
    <cellStyle name="New Times Roman" xfId="1728"/>
    <cellStyle name="New Times Roman 2" xfId="1729"/>
    <cellStyle name="New_DTKScamcocMT-Cantho" xfId="1730"/>
    <cellStyle name="nga" xfId="1980"/>
    <cellStyle name="Nhấn1" xfId="1981"/>
    <cellStyle name="Nhấn1 2" xfId="1982"/>
    <cellStyle name="Nhấn2" xfId="1983"/>
    <cellStyle name="Nhấn2 2" xfId="1984"/>
    <cellStyle name="Nhấn3" xfId="1985"/>
    <cellStyle name="Nhấn3 2" xfId="1986"/>
    <cellStyle name="Nhấn4" xfId="1987"/>
    <cellStyle name="Nhấn4 2" xfId="1988"/>
    <cellStyle name="Nhấn5" xfId="1989"/>
    <cellStyle name="Nhấn5 2" xfId="1990"/>
    <cellStyle name="Nhấn6" xfId="1991"/>
    <cellStyle name="Nhấn6 2" xfId="1992"/>
    <cellStyle name="no dec" xfId="1731"/>
    <cellStyle name="Non" xfId="1732"/>
    <cellStyle name="ÑONVÒ" xfId="1733"/>
    <cellStyle name="Normal" xfId="0" builtinId="0"/>
    <cellStyle name="Normal - ??1" xfId="1734"/>
    <cellStyle name="Normal - Style1" xfId="1735"/>
    <cellStyle name="Normal - Style1 2" xfId="1736"/>
    <cellStyle name="Normal - Style1 3" xfId="1737"/>
    <cellStyle name="Normal - 유형1" xfId="1738"/>
    <cellStyle name="Normal 10" xfId="1739"/>
    <cellStyle name="Normal 10 2" xfId="1740"/>
    <cellStyle name="Normal 11" xfId="1741"/>
    <cellStyle name="Normal 11 2" xfId="1742"/>
    <cellStyle name="Normal 11 3" xfId="1743"/>
    <cellStyle name="Normal 11 3 2" xfId="1744"/>
    <cellStyle name="Normal 12" xfId="1745"/>
    <cellStyle name="Normal 12 10" xfId="1746"/>
    <cellStyle name="Normal 12 10 2" xfId="1747"/>
    <cellStyle name="Normal 12 11" xfId="1748"/>
    <cellStyle name="Normal 12 11 2" xfId="1749"/>
    <cellStyle name="Normal 12 12" xfId="1750"/>
    <cellStyle name="Normal 12 12 2" xfId="1751"/>
    <cellStyle name="Normal 12 13" xfId="1752"/>
    <cellStyle name="Normal 12 13 2" xfId="1753"/>
    <cellStyle name="Normal 12 14" xfId="1754"/>
    <cellStyle name="Normal 12 14 2" xfId="1755"/>
    <cellStyle name="Normal 12 15" xfId="1756"/>
    <cellStyle name="Normal 12 15 2" xfId="1757"/>
    <cellStyle name="Normal 12 16" xfId="1758"/>
    <cellStyle name="Normal 12 16 2" xfId="1759"/>
    <cellStyle name="Normal 12 17" xfId="1760"/>
    <cellStyle name="Normal 12 17 2" xfId="1761"/>
    <cellStyle name="Normal 12 18" xfId="1762"/>
    <cellStyle name="Normal 12 2" xfId="1763"/>
    <cellStyle name="Normal 12 2 2" xfId="1764"/>
    <cellStyle name="Normal 12 3" xfId="1765"/>
    <cellStyle name="Normal 12 3 2" xfId="1766"/>
    <cellStyle name="Normal 12 4" xfId="1767"/>
    <cellStyle name="Normal 12 4 2" xfId="1768"/>
    <cellStyle name="Normal 12 5" xfId="1769"/>
    <cellStyle name="Normal 12 5 2" xfId="1770"/>
    <cellStyle name="Normal 12 6" xfId="1771"/>
    <cellStyle name="Normal 12 6 2" xfId="1772"/>
    <cellStyle name="Normal 12 7" xfId="1773"/>
    <cellStyle name="Normal 12 7 2" xfId="1774"/>
    <cellStyle name="Normal 12 8" xfId="1775"/>
    <cellStyle name="Normal 12 8 2" xfId="1776"/>
    <cellStyle name="Normal 12 9" xfId="1777"/>
    <cellStyle name="Normal 12 9 2" xfId="1778"/>
    <cellStyle name="Normal 13" xfId="1779"/>
    <cellStyle name="Normal 13 2" xfId="1780"/>
    <cellStyle name="Normal 14" xfId="1781"/>
    <cellStyle name="Normal 15" xfId="1782"/>
    <cellStyle name="Normal 15 2" xfId="1783"/>
    <cellStyle name="Normal 153" xfId="3722"/>
    <cellStyle name="Normal 16" xfId="1784"/>
    <cellStyle name="Normal 16 2" xfId="1785"/>
    <cellStyle name="Normal 17" xfId="1786"/>
    <cellStyle name="Normal 17 2" xfId="1787"/>
    <cellStyle name="Normal 18" xfId="1788"/>
    <cellStyle name="Normal 18 2" xfId="1789"/>
    <cellStyle name="Normal 19" xfId="1790"/>
    <cellStyle name="Normal 19 2" xfId="1791"/>
    <cellStyle name="Normal 2" xfId="1792"/>
    <cellStyle name="Normal 2 10" xfId="1793"/>
    <cellStyle name="Normal 2 10 2" xfId="1794"/>
    <cellStyle name="Normal 2 11" xfId="1795"/>
    <cellStyle name="Normal 2 11 2" xfId="1796"/>
    <cellStyle name="Normal 2 12" xfId="1797"/>
    <cellStyle name="Normal 2 12 2" xfId="1798"/>
    <cellStyle name="Normal 2 13" xfId="1799"/>
    <cellStyle name="Normal 2 13 2" xfId="1800"/>
    <cellStyle name="Normal 2 14" xfId="1801"/>
    <cellStyle name="Normal 2 14 2" xfId="1802"/>
    <cellStyle name="Normal 2 15" xfId="1803"/>
    <cellStyle name="Normal 2 15 2" xfId="1804"/>
    <cellStyle name="Normal 2 16" xfId="1805"/>
    <cellStyle name="Normal 2 16 2" xfId="1806"/>
    <cellStyle name="Normal 2 17" xfId="1807"/>
    <cellStyle name="Normal 2 17 2" xfId="1808"/>
    <cellStyle name="Normal 2 18" xfId="1809"/>
    <cellStyle name="Normal 2 18 2" xfId="1810"/>
    <cellStyle name="Normal 2 19" xfId="1811"/>
    <cellStyle name="Normal 2 19 2" xfId="3031"/>
    <cellStyle name="Normal 2 19 2 2" xfId="3036"/>
    <cellStyle name="Normal 2 19 3" xfId="3032"/>
    <cellStyle name="Normal 2 19 3 2" xfId="3712"/>
    <cellStyle name="Normal 2 2" xfId="1812"/>
    <cellStyle name="Normal 2 2 2" xfId="1813"/>
    <cellStyle name="Normal 2 2 2 2" xfId="1814"/>
    <cellStyle name="Normal 2 2 2 3" xfId="1815"/>
    <cellStyle name="Normal 2 2 3" xfId="1816"/>
    <cellStyle name="Normal 2 2_Book1" xfId="1817"/>
    <cellStyle name="Normal 2 20" xfId="1818"/>
    <cellStyle name="Normal 2 21" xfId="1819"/>
    <cellStyle name="Normal 2 22" xfId="3725"/>
    <cellStyle name="Normal 2 3" xfId="1820"/>
    <cellStyle name="Normal 2 3 2" xfId="1821"/>
    <cellStyle name="Normal 2 3 3" xfId="1822"/>
    <cellStyle name="Normal 2 3_9-7" xfId="1823"/>
    <cellStyle name="Normal 2 4" xfId="1824"/>
    <cellStyle name="Normal 2 4 2" xfId="1825"/>
    <cellStyle name="Normal 2 4_9-7" xfId="1826"/>
    <cellStyle name="Normal 2 47" xfId="1827"/>
    <cellStyle name="Normal 2 5" xfId="1828"/>
    <cellStyle name="Normal 2 5 2" xfId="1829"/>
    <cellStyle name="Normal 2 5_9-7" xfId="1830"/>
    <cellStyle name="Normal 2 6" xfId="1831"/>
    <cellStyle name="Normal 2 6 2" xfId="1832"/>
    <cellStyle name="Normal 2 7" xfId="1833"/>
    <cellStyle name="Normal 2 7 2" xfId="1834"/>
    <cellStyle name="Normal 2 8" xfId="1835"/>
    <cellStyle name="Normal 2 8 2" xfId="1836"/>
    <cellStyle name="Normal 2 9" xfId="1837"/>
    <cellStyle name="Normal 2 9 2" xfId="1838"/>
    <cellStyle name="Normal 2_1- DT8a+DT8b-lam DT2014" xfId="1839"/>
    <cellStyle name="Normal 20" xfId="1840"/>
    <cellStyle name="Normal 21" xfId="1841"/>
    <cellStyle name="Normal 21 5" xfId="3038"/>
    <cellStyle name="Normal 22" xfId="1842"/>
    <cellStyle name="Normal 23" xfId="1843"/>
    <cellStyle name="Normal 24" xfId="1844"/>
    <cellStyle name="Normal 25" xfId="1845"/>
    <cellStyle name="Normal 26" xfId="1846"/>
    <cellStyle name="Normal 27" xfId="1847"/>
    <cellStyle name="Normal 28" xfId="1848"/>
    <cellStyle name="Normal 28 2" xfId="3034"/>
    <cellStyle name="Normal 28 3" xfId="3039"/>
    <cellStyle name="Normal 29" xfId="1849"/>
    <cellStyle name="Normal 29 2" xfId="3037"/>
    <cellStyle name="Normal 3" xfId="1850"/>
    <cellStyle name="Normal 3 10" xfId="1851"/>
    <cellStyle name="Normal 3 10 2" xfId="1852"/>
    <cellStyle name="Normal 3 11" xfId="1853"/>
    <cellStyle name="Normal 3 11 2" xfId="1854"/>
    <cellStyle name="Normal 3 12" xfId="1855"/>
    <cellStyle name="Normal 3 12 2" xfId="1856"/>
    <cellStyle name="Normal 3 13" xfId="1857"/>
    <cellStyle name="Normal 3 13 2" xfId="1858"/>
    <cellStyle name="Normal 3 14" xfId="1859"/>
    <cellStyle name="Normal 3 14 2" xfId="1860"/>
    <cellStyle name="Normal 3 15" xfId="1861"/>
    <cellStyle name="Normal 3 15 2" xfId="1862"/>
    <cellStyle name="Normal 3 16" xfId="1863"/>
    <cellStyle name="Normal 3 16 2" xfId="1864"/>
    <cellStyle name="Normal 3 17" xfId="1865"/>
    <cellStyle name="Normal 3 17 2" xfId="1866"/>
    <cellStyle name="Normal 3 18" xfId="1867"/>
    <cellStyle name="Normal 3 18 2" xfId="1868"/>
    <cellStyle name="Normal 3 19" xfId="1869"/>
    <cellStyle name="Normal 3 19 2" xfId="1870"/>
    <cellStyle name="Normal 3 2" xfId="1871"/>
    <cellStyle name="Normal 3 2 2" xfId="1872"/>
    <cellStyle name="Normal 3 20" xfId="1873"/>
    <cellStyle name="Normal 3 21" xfId="3724"/>
    <cellStyle name="Normal 3 3" xfId="1874"/>
    <cellStyle name="Normal 3 3 2" xfId="1875"/>
    <cellStyle name="Normal 3 4" xfId="1876"/>
    <cellStyle name="Normal 3 4 2" xfId="1877"/>
    <cellStyle name="Normal 3 5" xfId="1878"/>
    <cellStyle name="Normal 3 5 2" xfId="1879"/>
    <cellStyle name="Normal 3 6" xfId="1880"/>
    <cellStyle name="Normal 3 6 2" xfId="1881"/>
    <cellStyle name="Normal 3 7" xfId="1882"/>
    <cellStyle name="Normal 3 7 2" xfId="1883"/>
    <cellStyle name="Normal 3 8" xfId="1884"/>
    <cellStyle name="Normal 3 8 2" xfId="1885"/>
    <cellStyle name="Normal 3 9" xfId="1886"/>
    <cellStyle name="Normal 3 9 2" xfId="1887"/>
    <cellStyle name="Normal 3_160413  CHI TIEU DAN SO - CO CAU VUNG" xfId="1888"/>
    <cellStyle name="Normal 30" xfId="1889"/>
    <cellStyle name="Normal 31" xfId="1890"/>
    <cellStyle name="Normal 32" xfId="1891"/>
    <cellStyle name="Normal 32 2" xfId="3713"/>
    <cellStyle name="Normal 32_TONG HOP NHU CAU LAP PHUONG AN 2020" xfId="3714"/>
    <cellStyle name="Normal 33" xfId="1892"/>
    <cellStyle name="Normal 34" xfId="1893"/>
    <cellStyle name="Normal 35" xfId="1894"/>
    <cellStyle name="Normal 36" xfId="3026"/>
    <cellStyle name="Normal 37" xfId="1895"/>
    <cellStyle name="Normal 38" xfId="1896"/>
    <cellStyle name="Normal 39" xfId="3035"/>
    <cellStyle name="Normal 39 2" xfId="3715"/>
    <cellStyle name="Normal 4" xfId="1897"/>
    <cellStyle name="Normal 4 10" xfId="1898"/>
    <cellStyle name="Normal 4 10 2" xfId="1899"/>
    <cellStyle name="Normal 4 11" xfId="1900"/>
    <cellStyle name="Normal 4 11 2" xfId="1901"/>
    <cellStyle name="Normal 4 12" xfId="1902"/>
    <cellStyle name="Normal 4 12 2" xfId="1903"/>
    <cellStyle name="Normal 4 13" xfId="1904"/>
    <cellStyle name="Normal 4 13 2" xfId="1905"/>
    <cellStyle name="Normal 4 14" xfId="1906"/>
    <cellStyle name="Normal 4 14 2" xfId="1907"/>
    <cellStyle name="Normal 4 15" xfId="1908"/>
    <cellStyle name="Normal 4 15 2" xfId="1909"/>
    <cellStyle name="Normal 4 16" xfId="1910"/>
    <cellStyle name="Normal 4 16 2" xfId="1911"/>
    <cellStyle name="Normal 4 17" xfId="1912"/>
    <cellStyle name="Normal 4 17 2" xfId="1913"/>
    <cellStyle name="Normal 4 18" xfId="1914"/>
    <cellStyle name="Normal 4 19" xfId="1915"/>
    <cellStyle name="Normal 4 2" xfId="1916"/>
    <cellStyle name="Normal 4 2 2" xfId="1917"/>
    <cellStyle name="Normal 4 20" xfId="1918"/>
    <cellStyle name="Normal 4 3" xfId="1919"/>
    <cellStyle name="Normal 4 3 2" xfId="1920"/>
    <cellStyle name="Normal 4 4" xfId="1921"/>
    <cellStyle name="Normal 4 4 2" xfId="1922"/>
    <cellStyle name="Normal 4 5" xfId="1923"/>
    <cellStyle name="Normal 4 5 2" xfId="1924"/>
    <cellStyle name="Normal 4 6" xfId="1925"/>
    <cellStyle name="Normal 4 6 2" xfId="1926"/>
    <cellStyle name="Normal 4 7" xfId="1927"/>
    <cellStyle name="Normal 4 7 2" xfId="1928"/>
    <cellStyle name="Normal 4 8" xfId="1929"/>
    <cellStyle name="Normal 4 8 2" xfId="1930"/>
    <cellStyle name="Normal 4 9" xfId="1931"/>
    <cellStyle name="Normal 4 9 2" xfId="1932"/>
    <cellStyle name="Normal 4_130114 Tong hop DT 2013 - HDND thong qua" xfId="1933"/>
    <cellStyle name="Normal 40" xfId="3716"/>
    <cellStyle name="Normal 41" xfId="1934"/>
    <cellStyle name="Normal 42" xfId="1935"/>
    <cellStyle name="Normal 45" xfId="1936"/>
    <cellStyle name="Normal 46" xfId="1937"/>
    <cellStyle name="Normal 47" xfId="1938"/>
    <cellStyle name="Normal 48" xfId="1939"/>
    <cellStyle name="Normal 49" xfId="1940"/>
    <cellStyle name="Normal 5" xfId="1941"/>
    <cellStyle name="Normal 5 2" xfId="1942"/>
    <cellStyle name="Normal 5 2 2" xfId="1943"/>
    <cellStyle name="Normal 5 3" xfId="1944"/>
    <cellStyle name="Normal 5 4" xfId="1945"/>
    <cellStyle name="Normal 5 4 2" xfId="3717"/>
    <cellStyle name="Normal 5_A141023- Bieu giao thu NSNN nam 2015 (638.600)" xfId="1946"/>
    <cellStyle name="Normal 50" xfId="1947"/>
    <cellStyle name="Normal 52" xfId="3718"/>
    <cellStyle name="Normal 53" xfId="3719"/>
    <cellStyle name="Normal 54" xfId="3720"/>
    <cellStyle name="Normal 55" xfId="3721"/>
    <cellStyle name="Normal 6" xfId="1948"/>
    <cellStyle name="Normal 6 2" xfId="1949"/>
    <cellStyle name="Normal 6 3" xfId="1950"/>
    <cellStyle name="Normal 6 3 2" xfId="1951"/>
    <cellStyle name="Normal 6_131021 TDT VON DAU TU 2014 (CT MTQG) GUI TONG HOP" xfId="1952"/>
    <cellStyle name="Normal 7" xfId="1953"/>
    <cellStyle name="Normal 7 2" xfId="1954"/>
    <cellStyle name="Normal 7 2 2" xfId="1955"/>
    <cellStyle name="Normal 7 3" xfId="1956"/>
    <cellStyle name="Normal 7 4" xfId="1957"/>
    <cellStyle name="Normal 7_131021 TDT VON DAU TU 2014 (CT MTQG) GUI TONG HOP" xfId="1958"/>
    <cellStyle name="Normal 8" xfId="1959"/>
    <cellStyle name="Normal 8 2" xfId="1960"/>
    <cellStyle name="Normal 8 4" xfId="1961"/>
    <cellStyle name="Normal 9" xfId="1962"/>
    <cellStyle name="Normal 9 2" xfId="1963"/>
    <cellStyle name="Normal_BIEU 1-DU TOAN 2018" xfId="1964"/>
    <cellStyle name="Normal_Biểu mẫu số 37&amp;35" xfId="1965"/>
    <cellStyle name="Normal_KHCONLAI" xfId="1966"/>
    <cellStyle name="Normal_PLQD 2008" xfId="1967"/>
    <cellStyle name="Normal_Sheet1" xfId="3723"/>
    <cellStyle name="Normal1" xfId="1968"/>
    <cellStyle name="Normal8" xfId="1969"/>
    <cellStyle name="Normale_ PESO ELETTR." xfId="1970"/>
    <cellStyle name="Normalny_Cennik obowiazuje od 06-08-2001 r (1)" xfId="1971"/>
    <cellStyle name="NormaŬ_Book2" xfId="1972"/>
    <cellStyle name="Note 2" xfId="1973"/>
    <cellStyle name="Note 2 2" xfId="1974"/>
    <cellStyle name="Note 2 3" xfId="1975"/>
    <cellStyle name="Note 3" xfId="1976"/>
    <cellStyle name="Note 3 2" xfId="1977"/>
    <cellStyle name="Note 4" xfId="1978"/>
    <cellStyle name="NWM" xfId="1979"/>
    <cellStyle name="Ô Được nối kết" xfId="2007"/>
    <cellStyle name="Ô Được nối kết 2" xfId="2008"/>
    <cellStyle name="Ò_x000d_Normal_123569" xfId="1993"/>
    <cellStyle name="Œ…‹æØ‚è [0.00]_ÆÂ¹²" xfId="1994"/>
    <cellStyle name="Œ…‹æØ‚è_laroux" xfId="1995"/>
    <cellStyle name="oft Excel]_x000d__x000a_Comment=open=/f ‚ðw’è‚·‚é‚ÆAƒ†[ƒU[’è‹`ŠÖ”‚ðŠÖ”“\‚è•t‚¯‚Ìˆê——‚É“o˜^‚·‚é‚±‚Æ‚ª‚Å‚«‚Ü‚·B_x000d__x000a_Maximized" xfId="1996"/>
    <cellStyle name="oft Excel]_x000d__x000a_Comment=open=/f ‚ðŽw’è‚·‚é‚ÆAƒ†[ƒU[’è‹`ŠÖ”‚ðŠÖ”“\‚è•t‚¯‚Ìˆê——‚É“o˜^‚·‚é‚±‚Æ‚ª‚Å‚«‚Ü‚·B_x000d__x000a_Maximized" xfId="1997"/>
    <cellStyle name="oft Excel]_x000d__x000a_Comment=open=/f ‚ðŽw’è‚·‚é‚ÆAƒ†[ƒU[’è‹`ŠÖ”‚ðŠÖ”“\‚è•t‚¯‚Ìˆê——‚É“o˜^‚·‚é‚±‚Æ‚ª‚Å‚«‚Ü‚·B_x000d__x000a_Maximized 2" xfId="1998"/>
    <cellStyle name="oft Excel]_x000d__x000a_Comment=The open=/f lines load custom functions into the Paste Function list._x000d__x000a_Maximized=2_x000d__x000a_Basics=1_x000d__x000a_A" xfId="1999"/>
    <cellStyle name="oft Excel]_x000d__x000a_Comment=The open=/f lines load custom functions into the Paste Function list._x000d__x000a_Maximized=3_x000d__x000a_Basics=1_x000d__x000a_A" xfId="2000"/>
    <cellStyle name="oft Excel]_x000d__x000a_Comment=The open=/f lines load custom functions into the Paste Function list._x000d__x000a_Maximized=3_x000d__x000a_Basics=1_x000d__x000a_A 2" xfId="2001"/>
    <cellStyle name="omma [0]_Mktg Prog" xfId="2002"/>
    <cellStyle name="ormal_Sheet1_1" xfId="2003"/>
    <cellStyle name="Output 2" xfId="2004"/>
    <cellStyle name="Output 2 2" xfId="2005"/>
    <cellStyle name="Output 3" xfId="2006"/>
    <cellStyle name="p" xfId="2009"/>
    <cellStyle name="P1D" xfId="2010"/>
    <cellStyle name="paint" xfId="2011"/>
    <cellStyle name="Pattern" xfId="2012"/>
    <cellStyle name="per.style" xfId="2013"/>
    <cellStyle name="Percent [0]" xfId="2014"/>
    <cellStyle name="Percent [0] 2" xfId="2015"/>
    <cellStyle name="Percent [00]" xfId="2016"/>
    <cellStyle name="Percent [00] 2" xfId="2017"/>
    <cellStyle name="Percent [2]" xfId="2018"/>
    <cellStyle name="Percent [2] 2" xfId="2019"/>
    <cellStyle name="Percent 10" xfId="2020"/>
    <cellStyle name="Percent 11" xfId="2021"/>
    <cellStyle name="Percent 2" xfId="2022"/>
    <cellStyle name="Percent 2 2" xfId="2023"/>
    <cellStyle name="Percent 2_Bieu kem de cuong" xfId="2024"/>
    <cellStyle name="Percent 3" xfId="2025"/>
    <cellStyle name="Percent 4" xfId="2026"/>
    <cellStyle name="Percent 4 2" xfId="2027"/>
    <cellStyle name="Percent 5" xfId="2028"/>
    <cellStyle name="Percent 6" xfId="2029"/>
    <cellStyle name="Percent 7" xfId="2030"/>
    <cellStyle name="Percent 8" xfId="2031"/>
    <cellStyle name="Percent 9" xfId="3027"/>
    <cellStyle name="PERCENTAGE" xfId="2032"/>
    <cellStyle name="PrePop Currency (0)" xfId="2033"/>
    <cellStyle name="PrePop Currency (0) 2" xfId="2034"/>
    <cellStyle name="PrePop Currency (2)" xfId="2035"/>
    <cellStyle name="PrePop Currency (2) 2" xfId="2036"/>
    <cellStyle name="PrePop Units (0)" xfId="2037"/>
    <cellStyle name="PrePop Units (0) 2" xfId="2038"/>
    <cellStyle name="PrePop Units (1)" xfId="2039"/>
    <cellStyle name="PrePop Units (1) 2" xfId="2040"/>
    <cellStyle name="PrePop Units (2)" xfId="2041"/>
    <cellStyle name="PrePop Units (2) 2" xfId="2042"/>
    <cellStyle name="pricing" xfId="2043"/>
    <cellStyle name="pricing 2" xfId="2044"/>
    <cellStyle name="PSChar" xfId="2045"/>
    <cellStyle name="PSHeading" xfId="2046"/>
    <cellStyle name="Quantity" xfId="2047"/>
    <cellStyle name="Quantity 2" xfId="2048"/>
    <cellStyle name="regstoresfromspecstores" xfId="2049"/>
    <cellStyle name="RevList" xfId="2050"/>
    <cellStyle name="ri" xfId="2051"/>
    <cellStyle name="rlink_tiªn l­în_x001b_Hyperlink_TONG HOP KINH PHI" xfId="2052"/>
    <cellStyle name="rmal_ADAdot" xfId="2053"/>
    <cellStyle name="RowLevel_0" xfId="2054"/>
    <cellStyle name="S—_x0008_" xfId="2055"/>
    <cellStyle name="s]_x000d__x000a_spooler=yes_x000d__x000a_load=_x000d__x000a_Beep=yes_x000d__x000a_NullPort=None_x000d__x000a_BorderWidth=3_x000d__x000a_CursorBlinkRate=1200_x000d__x000a_DoubleClickSpeed=452_x000d__x000a_Programs=co" xfId="2056"/>
    <cellStyle name="s]_x000d__x000a_spooler=yes_x000d__x000a_load=_x000d__x000a_Beep=yes_x000d__x000a_NullPort=None_x000d__x000a_BorderWidth=3_x000d__x000a_CursorBlinkRate=1200_x000d__x000a_DoubleClickSpeed=452_x000d__x000a_Programs=co 2" xfId="2057"/>
    <cellStyle name="S—_x0008__160505 BIEU CHI NSDP TREN DAU DAN (BAO GÔM BSCMT)" xfId="2058"/>
    <cellStyle name="s1" xfId="2059"/>
    <cellStyle name="S1D" xfId="2060"/>
    <cellStyle name="SAPBEXaggData" xfId="2061"/>
    <cellStyle name="SAPBEXaggDataEmph" xfId="2062"/>
    <cellStyle name="SAPBEXaggItem" xfId="2063"/>
    <cellStyle name="SAPBEXchaText" xfId="2064"/>
    <cellStyle name="SAPBEXexcBad7" xfId="2065"/>
    <cellStyle name="SAPBEXexcBad8" xfId="2066"/>
    <cellStyle name="SAPBEXexcBad9" xfId="2067"/>
    <cellStyle name="SAPBEXexcCritical4" xfId="2068"/>
    <cellStyle name="SAPBEXexcCritical5" xfId="2069"/>
    <cellStyle name="SAPBEXexcCritical6" xfId="2070"/>
    <cellStyle name="SAPBEXexcGood1" xfId="2071"/>
    <cellStyle name="SAPBEXexcGood2" xfId="2072"/>
    <cellStyle name="SAPBEXexcGood3" xfId="2073"/>
    <cellStyle name="SAPBEXfilterDrill" xfId="2074"/>
    <cellStyle name="SAPBEXfilterItem" xfId="2075"/>
    <cellStyle name="SAPBEXfilterText" xfId="2076"/>
    <cellStyle name="SAPBEXformats" xfId="2077"/>
    <cellStyle name="SAPBEXheaderItem" xfId="2078"/>
    <cellStyle name="SAPBEXheaderText" xfId="2079"/>
    <cellStyle name="SAPBEXresData" xfId="2080"/>
    <cellStyle name="SAPBEXresDataEmph" xfId="2081"/>
    <cellStyle name="SAPBEXresItem" xfId="2082"/>
    <cellStyle name="SAPBEXstdData" xfId="2083"/>
    <cellStyle name="SAPBEXstdDataEmph" xfId="2084"/>
    <cellStyle name="SAPBEXstdItem" xfId="2085"/>
    <cellStyle name="SAPBEXtitle" xfId="2086"/>
    <cellStyle name="SAPBEXundefined" xfId="2087"/>
    <cellStyle name="_x0001_sç?" xfId="2088"/>
    <cellStyle name="serJet 1200 Series PCL 6" xfId="2089"/>
    <cellStyle name="SHADEDSTORES" xfId="2090"/>
    <cellStyle name="Sheet Title" xfId="2091"/>
    <cellStyle name="Siêu nối kết_Book1" xfId="2092"/>
    <cellStyle name="so" xfId="2093"/>
    <cellStyle name="so 2" xfId="2094"/>
    <cellStyle name="SO%" xfId="2095"/>
    <cellStyle name="SO% 2" xfId="2096"/>
    <cellStyle name="so_danh sach trong cay" xfId="2097"/>
    <cellStyle name="songuyen" xfId="2098"/>
    <cellStyle name="specstores" xfId="2099"/>
    <cellStyle name="ST_06" xfId="2100"/>
    <cellStyle name="Standard" xfId="2101"/>
    <cellStyle name="STEP1" xfId="2102"/>
    <cellStyle name="STEP2" xfId="2103"/>
    <cellStyle name="STT" xfId="2104"/>
    <cellStyle name="STTDG" xfId="2105"/>
    <cellStyle name="Style 1" xfId="2106"/>
    <cellStyle name="Style 1 2" xfId="2107"/>
    <cellStyle name="Style 1 3" xfId="2108"/>
    <cellStyle name="Style 10" xfId="2109"/>
    <cellStyle name="Style 11" xfId="2110"/>
    <cellStyle name="Style 12" xfId="2111"/>
    <cellStyle name="Style 13" xfId="2112"/>
    <cellStyle name="Style 14" xfId="2113"/>
    <cellStyle name="Style 15" xfId="2114"/>
    <cellStyle name="Style 16" xfId="2115"/>
    <cellStyle name="Style 17" xfId="2116"/>
    <cellStyle name="Style 18" xfId="2117"/>
    <cellStyle name="Style 19" xfId="2118"/>
    <cellStyle name="Style 2" xfId="2119"/>
    <cellStyle name="Style 20" xfId="2120"/>
    <cellStyle name="Style 21" xfId="2121"/>
    <cellStyle name="Style 22" xfId="2122"/>
    <cellStyle name="Style 23" xfId="2123"/>
    <cellStyle name="Style 24" xfId="2124"/>
    <cellStyle name="Style 25" xfId="2125"/>
    <cellStyle name="Style 26" xfId="2126"/>
    <cellStyle name="Style 27" xfId="2127"/>
    <cellStyle name="Style 28" xfId="2128"/>
    <cellStyle name="Style 29" xfId="2129"/>
    <cellStyle name="Style 3" xfId="2130"/>
    <cellStyle name="Style 30" xfId="2131"/>
    <cellStyle name="Style 31" xfId="2132"/>
    <cellStyle name="Style 32" xfId="2133"/>
    <cellStyle name="Style 33" xfId="2134"/>
    <cellStyle name="Style 34" xfId="2135"/>
    <cellStyle name="Style 35" xfId="2136"/>
    <cellStyle name="Style 36" xfId="2137"/>
    <cellStyle name="Style 37" xfId="2138"/>
    <cellStyle name="Style 38" xfId="2139"/>
    <cellStyle name="Style 39" xfId="2140"/>
    <cellStyle name="Style 4" xfId="2141"/>
    <cellStyle name="Style 40" xfId="2142"/>
    <cellStyle name="Style 41" xfId="2143"/>
    <cellStyle name="Style 42" xfId="2144"/>
    <cellStyle name="Style 43" xfId="2145"/>
    <cellStyle name="Style 44" xfId="2146"/>
    <cellStyle name="Style 45" xfId="2147"/>
    <cellStyle name="Style 46" xfId="2148"/>
    <cellStyle name="Style 47" xfId="2149"/>
    <cellStyle name="Style 48" xfId="2150"/>
    <cellStyle name="Style 49" xfId="2151"/>
    <cellStyle name="Style 5" xfId="2152"/>
    <cellStyle name="Style 50" xfId="2153"/>
    <cellStyle name="Style 51" xfId="2154"/>
    <cellStyle name="Style 52" xfId="2155"/>
    <cellStyle name="Style 53" xfId="2156"/>
    <cellStyle name="Style 54" xfId="2157"/>
    <cellStyle name="Style 55" xfId="2158"/>
    <cellStyle name="Style 56" xfId="2159"/>
    <cellStyle name="Style 57" xfId="2160"/>
    <cellStyle name="Style 58" xfId="2161"/>
    <cellStyle name="Style 59" xfId="2162"/>
    <cellStyle name="Style 6" xfId="2163"/>
    <cellStyle name="Style 60" xfId="2164"/>
    <cellStyle name="Style 61" xfId="2165"/>
    <cellStyle name="Style 62" xfId="2166"/>
    <cellStyle name="Style 63" xfId="2167"/>
    <cellStyle name="Style 64" xfId="2168"/>
    <cellStyle name="Style 65" xfId="2169"/>
    <cellStyle name="Style 66" xfId="2170"/>
    <cellStyle name="Style 67" xfId="2171"/>
    <cellStyle name="Style 68" xfId="2172"/>
    <cellStyle name="Style 69" xfId="2173"/>
    <cellStyle name="Style 7" xfId="2174"/>
    <cellStyle name="Style 70" xfId="2175"/>
    <cellStyle name="Style 71" xfId="2176"/>
    <cellStyle name="Style 72" xfId="2177"/>
    <cellStyle name="Style 73" xfId="2178"/>
    <cellStyle name="Style 74" xfId="2179"/>
    <cellStyle name="Style 75" xfId="2180"/>
    <cellStyle name="Style 76" xfId="2181"/>
    <cellStyle name="Style 77" xfId="2182"/>
    <cellStyle name="Style 78" xfId="2183"/>
    <cellStyle name="Style 79" xfId="2184"/>
    <cellStyle name="Style 8" xfId="2185"/>
    <cellStyle name="Style 80" xfId="2186"/>
    <cellStyle name="Style 81" xfId="2187"/>
    <cellStyle name="Style 82" xfId="2188"/>
    <cellStyle name="Style 83" xfId="2189"/>
    <cellStyle name="Style 84" xfId="2190"/>
    <cellStyle name="Style 9" xfId="2191"/>
    <cellStyle name="Style Date" xfId="2192"/>
    <cellStyle name="style_1" xfId="2193"/>
    <cellStyle name="subhead" xfId="2194"/>
    <cellStyle name="subhead 2" xfId="2195"/>
    <cellStyle name="Subtotal" xfId="2196"/>
    <cellStyle name="symbol" xfId="2197"/>
    <cellStyle name="T" xfId="2198"/>
    <cellStyle name="T 2" xfId="2199"/>
    <cellStyle name="T_1.DT chi tiet h, tp 2017(Sơn Hà).24.10" xfId="2200"/>
    <cellStyle name="T_1.DT chi tiet h, tp 2017(Sơn Tây).7.10" xfId="2201"/>
    <cellStyle name="T_1.DT chi tiet h, tp 2017(Sơn Tịnh).24.10" xfId="2202"/>
    <cellStyle name="T_50-BB Vung tau 2011" xfId="2203"/>
    <cellStyle name="T_50-BB Vung tau 2011_1.DT chi tiet h, tp 2017(Sơn Hà).24.10" xfId="2204"/>
    <cellStyle name="T_50-BB Vung tau 2011_1.DT chi tiet h, tp 2017(Sơn Tây).7.10" xfId="2205"/>
    <cellStyle name="T_50-BB Vung tau 2011_1.DT chi tiet h, tp 2017(Sơn Tịnh).24.10" xfId="2206"/>
    <cellStyle name="T_50-BB Vung tau 2011_120907 Thu tang them 4500" xfId="2207"/>
    <cellStyle name="T_50-BB Vung tau 2011_120907 Thu tang them 4500_1.DT chi tiet h, tp 2017(Sơn Hà).24.10" xfId="2208"/>
    <cellStyle name="T_50-BB Vung tau 2011_120907 Thu tang them 4500_1.DT chi tiet h, tp 2017(Sơn Tây).7.10" xfId="2209"/>
    <cellStyle name="T_50-BB Vung tau 2011_120907 Thu tang them 4500_1.DT chi tiet h, tp 2017(Sơn Tịnh).24.10" xfId="2210"/>
    <cellStyle name="T_50-BB Vung tau 2011_120907 Thu tang them 4500_DT 24_10" xfId="2211"/>
    <cellStyle name="T_50-BB Vung tau 2011_120907 Thu tang them 4500_DT chi tiet h, tp 2017(TAY TRA).24.10-LAN 2" xfId="2212"/>
    <cellStyle name="T_50-BB Vung tau 2011_120907 Thu tang them 4500_TP QUANG NGAI-DT chi tiet h, tp 2017.24.10 (LAN2)" xfId="2213"/>
    <cellStyle name="T_50-BB Vung tau 2011_120907 Thu tang them 4500_TRA BONG-DT chi tiet h, tp 2017.24.10 (LAN2)" xfId="2214"/>
    <cellStyle name="T_50-BB Vung tau 2011_27-8Tong hop PA uoc 2012-DT 2013 -PA 420.000 ty-490.000 ty chuyen doi" xfId="2215"/>
    <cellStyle name="T_50-BB Vung tau 2011_27-8Tong hop PA uoc 2012-DT 2013 -PA 420.000 ty-490.000 ty chuyen doi_1.DT chi tiet h, tp 2017(Sơn Hà).24.10" xfId="2216"/>
    <cellStyle name="T_50-BB Vung tau 2011_27-8Tong hop PA uoc 2012-DT 2013 -PA 420.000 ty-490.000 ty chuyen doi_1.DT chi tiet h, tp 2017(Sơn Tây).7.10" xfId="2217"/>
    <cellStyle name="T_50-BB Vung tau 2011_27-8Tong hop PA uoc 2012-DT 2013 -PA 420.000 ty-490.000 ty chuyen doi_1.DT chi tiet h, tp 2017(Sơn Tịnh).24.10" xfId="2218"/>
    <cellStyle name="T_50-BB Vung tau 2011_27-8Tong hop PA uoc 2012-DT 2013 -PA 420.000 ty-490.000 ty chuyen doi_DT 24_10" xfId="2219"/>
    <cellStyle name="T_50-BB Vung tau 2011_27-8Tong hop PA uoc 2012-DT 2013 -PA 420.000 ty-490.000 ty chuyen doi_DT chi tiet h, tp 2017(TAY TRA).24.10-LAN 2" xfId="2220"/>
    <cellStyle name="T_50-BB Vung tau 2011_27-8Tong hop PA uoc 2012-DT 2013 -PA 420.000 ty-490.000 ty chuyen doi_TP QUANG NGAI-DT chi tiet h, tp 2017.24.10 (LAN2)" xfId="2221"/>
    <cellStyle name="T_50-BB Vung tau 2011_27-8Tong hop PA uoc 2012-DT 2013 -PA 420.000 ty-490.000 ty chuyen doi_TRA BONG-DT chi tiet h, tp 2017.24.10 (LAN2)" xfId="2222"/>
    <cellStyle name="T_50-BB Vung tau 2011_DT 24_10" xfId="2223"/>
    <cellStyle name="T_50-BB Vung tau 2011_DT chi tiet h, tp 2017(TAY TRA).24.10-LAN 2" xfId="2224"/>
    <cellStyle name="T_50-BB Vung tau 2011_TP QUANG NGAI-DT chi tiet h, tp 2017.24.10 (LAN2)" xfId="2225"/>
    <cellStyle name="T_50-BB Vung tau 2011_TRA BONG-DT chi tiet h, tp 2017.24.10 (LAN2)" xfId="2226"/>
    <cellStyle name="T_b4" xfId="2227"/>
    <cellStyle name="T_b4_Biểu mẫu số 37&amp;35" xfId="2228"/>
    <cellStyle name="T_b4_Dự toán 2018(chinh thuc-2)" xfId="2229"/>
    <cellStyle name="T_Bang gia ca may theo TT06" xfId="2230"/>
    <cellStyle name="T_BANG LUONG MOI KSDH va KSDC (co phu cap khu vuc)" xfId="2231"/>
    <cellStyle name="T_BANG LUONG MOI KSDH va KSDC (co phu cap khu vuc)_DTKScamcocMT-Cantho" xfId="2232"/>
    <cellStyle name="T_BANG LUONG MOI KSDH va KSDC (co phu cap khu vuc)_DTKSTK MT-CT" xfId="2233"/>
    <cellStyle name="T_bao cao" xfId="2234"/>
    <cellStyle name="T_Bao cao so lieu kiem toan nam 2007 sua" xfId="2235"/>
    <cellStyle name="T_Bao cao so lieu kiem toan nam 2007 sua_1.DT chi tiet h, tp 2017(Sơn Hà).24.10" xfId="2236"/>
    <cellStyle name="T_Bao cao so lieu kiem toan nam 2007 sua_1.DT chi tiet h, tp 2017(Sơn Tây).7.10" xfId="2237"/>
    <cellStyle name="T_Bao cao so lieu kiem toan nam 2007 sua_1.DT chi tiet h, tp 2017(Sơn Tịnh).24.10" xfId="2238"/>
    <cellStyle name="T_Bao cao so lieu kiem toan nam 2007 sua_DT 24_10" xfId="2239"/>
    <cellStyle name="T_Bao cao so lieu kiem toan nam 2007 sua_DT chi tiet h, tp 2017(TAY TRA).24.10-LAN 2" xfId="2240"/>
    <cellStyle name="T_Bao cao so lieu kiem toan nam 2007 sua_TP QUANG NGAI-DT chi tiet h, tp 2017.24.10 (LAN2)" xfId="2241"/>
    <cellStyle name="T_Bao cao so lieu kiem toan nam 2007 sua_TRA BONG-DT chi tiet h, tp 2017.24.10 (LAN2)" xfId="2242"/>
    <cellStyle name="T_bao cao_1.DT chi tiet h, tp 2017(Sơn Hà).24.10" xfId="2243"/>
    <cellStyle name="T_bao cao_1.DT chi tiet h, tp 2017(Sơn Tây).7.10" xfId="2244"/>
    <cellStyle name="T_bao cao_1.DT chi tiet h, tp 2017(Sơn Tịnh).24.10" xfId="2245"/>
    <cellStyle name="T_bao cao_DT 24_10" xfId="2246"/>
    <cellStyle name="T_bao cao_DT chi tiet h, tp 2017(TAY TRA).24.10-LAN 2" xfId="2247"/>
    <cellStyle name="T_bao cao_TP QUANG NGAI-DT chi tiet h, tp 2017.24.10 (LAN2)" xfId="2248"/>
    <cellStyle name="T_bao cao_TRA BONG-DT chi tiet h, tp 2017.24.10 (LAN2)" xfId="2249"/>
    <cellStyle name="T_BBTNG-06" xfId="2250"/>
    <cellStyle name="T_BBTNG-06_1.DT chi tiet h, tp 2017(Sơn Hà).24.10" xfId="2251"/>
    <cellStyle name="T_BBTNG-06_1.DT chi tiet h, tp 2017(Sơn Tây).7.10" xfId="2252"/>
    <cellStyle name="T_BBTNG-06_1.DT chi tiet h, tp 2017(Sơn Tịnh).24.10" xfId="2253"/>
    <cellStyle name="T_BBTNG-06_DT 24_10" xfId="2254"/>
    <cellStyle name="T_BBTNG-06_DT chi tiet h, tp 2017(TAY TRA).24.10-LAN 2" xfId="2255"/>
    <cellStyle name="T_BBTNG-06_TP QUANG NGAI-DT chi tiet h, tp 2017.24.10 (LAN2)" xfId="2256"/>
    <cellStyle name="T_BBTNG-06_TRA BONG-DT chi tiet h, tp 2017.24.10 (LAN2)" xfId="2257"/>
    <cellStyle name="T_BC CTMT-2008 Ttinh" xfId="2258"/>
    <cellStyle name="T_BC CTMT-2008 Ttinh_1.DT chi tiet h, tp 2017(Sơn Hà).24.10" xfId="2259"/>
    <cellStyle name="T_BC CTMT-2008 Ttinh_1.DT chi tiet h, tp 2017(Sơn Tây).7.10" xfId="2260"/>
    <cellStyle name="T_BC CTMT-2008 Ttinh_1.DT chi tiet h, tp 2017(Sơn Tịnh).24.10" xfId="2261"/>
    <cellStyle name="T_BC CTMT-2008 Ttinh_DT 24_10" xfId="2262"/>
    <cellStyle name="T_BC CTMT-2008 Ttinh_DT chi tiet h, tp 2017(TAY TRA).24.10-LAN 2" xfId="2263"/>
    <cellStyle name="T_BC CTMT-2008 Ttinh_TP QUANG NGAI-DT chi tiet h, tp 2017.24.10 (LAN2)" xfId="2264"/>
    <cellStyle name="T_BC CTMT-2008 Ttinh_TRA BONG-DT chi tiet h, tp 2017.24.10 (LAN2)" xfId="2265"/>
    <cellStyle name="T_Bc_tuan_1_CKy_6_KONTUM" xfId="2266"/>
    <cellStyle name="T_Bieu kem cv 1454 ( Ca Mau)" xfId="2267"/>
    <cellStyle name="T_Bieu kem cv 1454 ( Ca Mau)_1.DT chi tiet h, tp 2017(Sơn Hà).24.10" xfId="2268"/>
    <cellStyle name="T_Bieu kem cv 1454 ( Ca Mau)_1.DT chi tiet h, tp 2017(Sơn Tây).7.10" xfId="2269"/>
    <cellStyle name="T_Bieu kem cv 1454 ( Ca Mau)_1.DT chi tiet h, tp 2017(Sơn Tịnh).24.10" xfId="2270"/>
    <cellStyle name="T_Bieu kem cv 1454 ( Ca Mau)_DT 24_10" xfId="2271"/>
    <cellStyle name="T_Bieu kem cv 1454 ( Ca Mau)_DT chi tiet h, tp 2017(TAY TRA).24.10-LAN 2" xfId="2272"/>
    <cellStyle name="T_Bieu kem cv 1454 ( Ca Mau)_TP QUANG NGAI-DT chi tiet h, tp 2017.24.10 (LAN2)" xfId="2273"/>
    <cellStyle name="T_Bieu kem cv 1454 ( Ca Mau)_TRA BONG-DT chi tiet h, tp 2017.24.10 (LAN2)" xfId="2274"/>
    <cellStyle name="T_Bieu KH 2008" xfId="2275"/>
    <cellStyle name="T_Bieu KH 2008 2" xfId="2276"/>
    <cellStyle name="T_Bieu mau danh muc du an thuoc CTMTQG nam 2008" xfId="2277"/>
    <cellStyle name="T_Bieu mau danh muc du an thuoc CTMTQG nam 2008_1.DT chi tiet h, tp 2017(Sơn Hà).24.10" xfId="2278"/>
    <cellStyle name="T_Bieu mau danh muc du an thuoc CTMTQG nam 2008_1.DT chi tiet h, tp 2017(Sơn Tây).7.10" xfId="2279"/>
    <cellStyle name="T_Bieu mau danh muc du an thuoc CTMTQG nam 2008_1.DT chi tiet h, tp 2017(Sơn Tịnh).24.10" xfId="2280"/>
    <cellStyle name="T_Bieu mau danh muc du an thuoc CTMTQG nam 2008_DT 24_10" xfId="2281"/>
    <cellStyle name="T_Bieu mau danh muc du an thuoc CTMTQG nam 2008_DT chi tiet h, tp 2017(TAY TRA).24.10-LAN 2" xfId="2282"/>
    <cellStyle name="T_Bieu mau danh muc du an thuoc CTMTQG nam 2008_TP QUANG NGAI-DT chi tiet h, tp 2017.24.10 (LAN2)" xfId="2283"/>
    <cellStyle name="T_Bieu mau danh muc du an thuoc CTMTQG nam 2008_TRA BONG-DT chi tiet h, tp 2017.24.10 (LAN2)" xfId="2284"/>
    <cellStyle name="T_Biểu mẫu số 37&amp;35" xfId="2293"/>
    <cellStyle name="T_Bieu tong hop nhu cau ung 2011 da chon loc -Mien nui" xfId="2285"/>
    <cellStyle name="T_Bieu tong hop nhu cau ung 2011 da chon loc -Mien nui_1.DT chi tiet h, tp 2017(Sơn Hà).24.10" xfId="2286"/>
    <cellStyle name="T_Bieu tong hop nhu cau ung 2011 da chon loc -Mien nui_1.DT chi tiet h, tp 2017(Sơn Tây).7.10" xfId="2287"/>
    <cellStyle name="T_Bieu tong hop nhu cau ung 2011 da chon loc -Mien nui_1.DT chi tiet h, tp 2017(Sơn Tịnh).24.10" xfId="2288"/>
    <cellStyle name="T_Bieu tong hop nhu cau ung 2011 da chon loc -Mien nui_DT 24_10" xfId="2289"/>
    <cellStyle name="T_Bieu tong hop nhu cau ung 2011 da chon loc -Mien nui_DT chi tiet h, tp 2017(TAY TRA).24.10-LAN 2" xfId="2290"/>
    <cellStyle name="T_Bieu tong hop nhu cau ung 2011 da chon loc -Mien nui_TP QUANG NGAI-DT chi tiet h, tp 2017.24.10 (LAN2)" xfId="2291"/>
    <cellStyle name="T_Bieu tong hop nhu cau ung 2011 da chon loc -Mien nui_TRA BONG-DT chi tiet h, tp 2017.24.10 (LAN2)" xfId="2292"/>
    <cellStyle name="T_Bổ sung có mục tiêu cho huyện" xfId="2544"/>
    <cellStyle name="T_Bổ sung có mục tiêu cho huyện_Biểu mẫu số 37&amp;35" xfId="2545"/>
    <cellStyle name="T_Bổ sung có mục tiêu cho huyện_Dự toán 2018(chinh thuc-2)" xfId="2546"/>
    <cellStyle name="T_Book1" xfId="2294"/>
    <cellStyle name="T_Book1 2" xfId="2295"/>
    <cellStyle name="T_Book1_1" xfId="2296"/>
    <cellStyle name="T_Book1_1.DT chi tiet h, tp 2017(Sơn Hà).24.10" xfId="2297"/>
    <cellStyle name="T_Book1_1.DT chi tiet h, tp 2017(Sơn Tây).7.10" xfId="2298"/>
    <cellStyle name="T_Book1_1.DT chi tiet h, tp 2017(Sơn Tịnh).24.10" xfId="2299"/>
    <cellStyle name="T_Book1_1_1.DT chi tiet h, tp 2017(Sơn Hà).24.10" xfId="2300"/>
    <cellStyle name="T_Book1_1_1.DT chi tiet h, tp 2017(Sơn Tây).7.10" xfId="2301"/>
    <cellStyle name="T_Book1_1_1.DT chi tiet h, tp 2017(Sơn Tịnh).24.10" xfId="2302"/>
    <cellStyle name="T_Book1_1_123 D SUA" xfId="2303"/>
    <cellStyle name="T_Book1_1_456 D" xfId="2304"/>
    <cellStyle name="T_Book1_1_Bieu tong hop nhu cau ung 2011 da chon loc -Mien nui" xfId="2305"/>
    <cellStyle name="T_Book1_1_Bieu tong hop nhu cau ung 2011 da chon loc -Mien nui_1.DT chi tiet h, tp 2017(Sơn Hà).24.10" xfId="2306"/>
    <cellStyle name="T_Book1_1_Bieu tong hop nhu cau ung 2011 da chon loc -Mien nui_1.DT chi tiet h, tp 2017(Sơn Tây).7.10" xfId="2307"/>
    <cellStyle name="T_Book1_1_Bieu tong hop nhu cau ung 2011 da chon loc -Mien nui_1.DT chi tiet h, tp 2017(Sơn Tịnh).24.10" xfId="2308"/>
    <cellStyle name="T_Book1_1_Bieu tong hop nhu cau ung 2011 da chon loc -Mien nui_DT 24_10" xfId="2309"/>
    <cellStyle name="T_Book1_1_Bieu tong hop nhu cau ung 2011 da chon loc -Mien nui_DT chi tiet h, tp 2017(TAY TRA).24.10-LAN 2" xfId="2310"/>
    <cellStyle name="T_Book1_1_Bieu tong hop nhu cau ung 2011 da chon loc -Mien nui_TP QUANG NGAI-DT chi tiet h, tp 2017.24.10 (LAN2)" xfId="2311"/>
    <cellStyle name="T_Book1_1_Bieu tong hop nhu cau ung 2011 da chon loc -Mien nui_TRA BONG-DT chi tiet h, tp 2017.24.10 (LAN2)" xfId="2312"/>
    <cellStyle name="T_Book1_1_Book1" xfId="2313"/>
    <cellStyle name="T_Book1_1_CPK" xfId="2314"/>
    <cellStyle name="T_Book1_1_CPK_1.DT chi tiet h, tp 2017(Sơn Hà).24.10" xfId="2315"/>
    <cellStyle name="T_Book1_1_CPK_1.DT chi tiet h, tp 2017(Sơn Tây).7.10" xfId="2316"/>
    <cellStyle name="T_Book1_1_CPK_1.DT chi tiet h, tp 2017(Sơn Tịnh).24.10" xfId="2317"/>
    <cellStyle name="T_Book1_1_CPK_DT 24_10" xfId="2318"/>
    <cellStyle name="T_Book1_1_CPK_DT chi tiet h, tp 2017(TAY TRA).24.10-LAN 2" xfId="2319"/>
    <cellStyle name="T_Book1_1_CPK_TP QUANG NGAI-DT chi tiet h, tp 2017.24.10 (LAN2)" xfId="2320"/>
    <cellStyle name="T_Book1_1_CPK_TRA BONG-DT chi tiet h, tp 2017.24.10 (LAN2)" xfId="2321"/>
    <cellStyle name="T_Book1_1_DT 24_10" xfId="2322"/>
    <cellStyle name="T_Book1_1_DT chi tiet h, tp 2017(TAY TRA).24.10-LAN 2" xfId="2323"/>
    <cellStyle name="T_Book1_1_DT phan dam theo TDT dc duyet" xfId="2324"/>
    <cellStyle name="T_Book1_1_DTKScamcocMT-Cantho" xfId="2325"/>
    <cellStyle name="T_Book1_1_DTKSTK MT-CT" xfId="2326"/>
    <cellStyle name="T_Book1_1_DUTOAN-DAT LENG 2-theo QD 957" xfId="2327"/>
    <cellStyle name="T_Book1_1_GIA GOI  1 (Tan Hung) - O" xfId="2328"/>
    <cellStyle name="T_Book1_1_KL Nen duong" xfId="2329"/>
    <cellStyle name="T_Book1_1_Luy ke von ung nam 2011 -Thoa gui ngay 12-8-2012" xfId="2330"/>
    <cellStyle name="T_Book1_1_Luy ke von ung nam 2011 -Thoa gui ngay 12-8-2012_1.DT chi tiet h, tp 2017(Sơn Hà).24.10" xfId="2331"/>
    <cellStyle name="T_Book1_1_Luy ke von ung nam 2011 -Thoa gui ngay 12-8-2012_1.DT chi tiet h, tp 2017(Sơn Tây).7.10" xfId="2332"/>
    <cellStyle name="T_Book1_1_Luy ke von ung nam 2011 -Thoa gui ngay 12-8-2012_1.DT chi tiet h, tp 2017(Sơn Tịnh).24.10" xfId="2333"/>
    <cellStyle name="T_Book1_1_Luy ke von ung nam 2011 -Thoa gui ngay 12-8-2012_DT 24_10" xfId="2334"/>
    <cellStyle name="T_Book1_1_Luy ke von ung nam 2011 -Thoa gui ngay 12-8-2012_DT chi tiet h, tp 2017(TAY TRA).24.10-LAN 2" xfId="2335"/>
    <cellStyle name="T_Book1_1_Luy ke von ung nam 2011 -Thoa gui ngay 12-8-2012_TP QUANG NGAI-DT chi tiet h, tp 2017.24.10 (LAN2)" xfId="2336"/>
    <cellStyle name="T_Book1_1_Luy ke von ung nam 2011 -Thoa gui ngay 12-8-2012_TRA BONG-DT chi tiet h, tp 2017.24.10 (LAN2)" xfId="2337"/>
    <cellStyle name="T_Book1_1_Ngam KM4+869.7" xfId="2338"/>
    <cellStyle name="T_Book1_1_Thiet bi" xfId="2341"/>
    <cellStyle name="T_Book1_1_Thiet bi_1.DT chi tiet h, tp 2017(Sơn Hà).24.10" xfId="2342"/>
    <cellStyle name="T_Book1_1_Thiet bi_1.DT chi tiet h, tp 2017(Sơn Tây).7.10" xfId="2343"/>
    <cellStyle name="T_Book1_1_Thiet bi_1.DT chi tiet h, tp 2017(Sơn Tịnh).24.10" xfId="2344"/>
    <cellStyle name="T_Book1_1_Thiet bi_DT 24_10" xfId="2345"/>
    <cellStyle name="T_Book1_1_Thiet bi_DT chi tiet h, tp 2017(TAY TRA).24.10-LAN 2" xfId="2346"/>
    <cellStyle name="T_Book1_1_Thiet bi_TP QUANG NGAI-DT chi tiet h, tp 2017.24.10 (LAN2)" xfId="2347"/>
    <cellStyle name="T_Book1_1_Thiet bi_TRA BONG-DT chi tiet h, tp 2017.24.10 (LAN2)" xfId="2348"/>
    <cellStyle name="T_Book1_1_Tong du toan - Nuoc Ngo-theo CMmoi" xfId="2339"/>
    <cellStyle name="T_Book1_1_TP QUANG NGAI-DT chi tiet h, tp 2017.24.10 (LAN2)" xfId="2340"/>
    <cellStyle name="T_Book1_1_TRA BONG-DT chi tiet h, tp 2017.24.10 (LAN2)" xfId="2349"/>
    <cellStyle name="T_Book1_25-10-08 duong P.D.Giot12345" xfId="2350"/>
    <cellStyle name="T_Book1_BC NQ11-CP - chinh sua lai" xfId="2351"/>
    <cellStyle name="T_Book1_BC NQ11-CP - chinh sua lai_1.DT chi tiet h, tp 2017(Sơn Hà).24.10" xfId="2352"/>
    <cellStyle name="T_Book1_BC NQ11-CP - chinh sua lai_1.DT chi tiet h, tp 2017(Sơn Tây).7.10" xfId="2353"/>
    <cellStyle name="T_Book1_BC NQ11-CP - chinh sua lai_1.DT chi tiet h, tp 2017(Sơn Tịnh).24.10" xfId="2354"/>
    <cellStyle name="T_Book1_BC NQ11-CP - chinh sua lai_DT 24_10" xfId="2355"/>
    <cellStyle name="T_Book1_BC NQ11-CP - chinh sua lai_DT chi tiet h, tp 2017(TAY TRA).24.10-LAN 2" xfId="2356"/>
    <cellStyle name="T_Book1_BC NQ11-CP - chinh sua lai_TP QUANG NGAI-DT chi tiet h, tp 2017.24.10 (LAN2)" xfId="2357"/>
    <cellStyle name="T_Book1_BC NQ11-CP - chinh sua lai_TRA BONG-DT chi tiet h, tp 2017.24.10 (LAN2)" xfId="2358"/>
    <cellStyle name="T_Book1_BC NQ11-CP-Quynh sau bieu so3" xfId="2359"/>
    <cellStyle name="T_Book1_BC NQ11-CP-Quynh sau bieu so3_1.DT chi tiet h, tp 2017(Sơn Hà).24.10" xfId="2360"/>
    <cellStyle name="T_Book1_BC NQ11-CP-Quynh sau bieu so3_1.DT chi tiet h, tp 2017(Sơn Tây).7.10" xfId="2361"/>
    <cellStyle name="T_Book1_BC NQ11-CP-Quynh sau bieu so3_1.DT chi tiet h, tp 2017(Sơn Tịnh).24.10" xfId="2362"/>
    <cellStyle name="T_Book1_BC NQ11-CP-Quynh sau bieu so3_DT 24_10" xfId="2363"/>
    <cellStyle name="T_Book1_BC NQ11-CP-Quynh sau bieu so3_DT chi tiet h, tp 2017(TAY TRA).24.10-LAN 2" xfId="2364"/>
    <cellStyle name="T_Book1_BC NQ11-CP-Quynh sau bieu so3_TP QUANG NGAI-DT chi tiet h, tp 2017.24.10 (LAN2)" xfId="2365"/>
    <cellStyle name="T_Book1_BC NQ11-CP-Quynh sau bieu so3_TRA BONG-DT chi tiet h, tp 2017.24.10 (LAN2)" xfId="2366"/>
    <cellStyle name="T_Book1_BC_NQ11-CP_-_Thao_sua_lai" xfId="2367"/>
    <cellStyle name="T_Book1_BC_NQ11-CP_-_Thao_sua_lai_1.DT chi tiet h, tp 2017(Sơn Hà).24.10" xfId="2368"/>
    <cellStyle name="T_Book1_BC_NQ11-CP_-_Thao_sua_lai_1.DT chi tiet h, tp 2017(Sơn Tây).7.10" xfId="2369"/>
    <cellStyle name="T_Book1_BC_NQ11-CP_-_Thao_sua_lai_1.DT chi tiet h, tp 2017(Sơn Tịnh).24.10" xfId="2370"/>
    <cellStyle name="T_Book1_BC_NQ11-CP_-_Thao_sua_lai_DT 24_10" xfId="2371"/>
    <cellStyle name="T_Book1_BC_NQ11-CP_-_Thao_sua_lai_DT chi tiet h, tp 2017(TAY TRA).24.10-LAN 2" xfId="2372"/>
    <cellStyle name="T_Book1_BC_NQ11-CP_-_Thao_sua_lai_TP QUANG NGAI-DT chi tiet h, tp 2017.24.10 (LAN2)" xfId="2373"/>
    <cellStyle name="T_Book1_BC_NQ11-CP_-_Thao_sua_lai_TRA BONG-DT chi tiet h, tp 2017.24.10 (LAN2)" xfId="2374"/>
    <cellStyle name="T_Book1_Bieu mau danh muc du an thuoc CTMTQG nam 2008" xfId="2375"/>
    <cellStyle name="T_Book1_Bieu mau danh muc du an thuoc CTMTQG nam 2008_1.DT chi tiet h, tp 2017(Sơn Hà).24.10" xfId="2376"/>
    <cellStyle name="T_Book1_Bieu mau danh muc du an thuoc CTMTQG nam 2008_1.DT chi tiet h, tp 2017(Sơn Tây).7.10" xfId="2377"/>
    <cellStyle name="T_Book1_Bieu mau danh muc du an thuoc CTMTQG nam 2008_1.DT chi tiet h, tp 2017(Sơn Tịnh).24.10" xfId="2378"/>
    <cellStyle name="T_Book1_Bieu mau danh muc du an thuoc CTMTQG nam 2008_DT 24_10" xfId="2379"/>
    <cellStyle name="T_Book1_Bieu mau danh muc du an thuoc CTMTQG nam 2008_DT chi tiet h, tp 2017(TAY TRA).24.10-LAN 2" xfId="2380"/>
    <cellStyle name="T_Book1_Bieu mau danh muc du an thuoc CTMTQG nam 2008_TP QUANG NGAI-DT chi tiet h, tp 2017.24.10 (LAN2)" xfId="2381"/>
    <cellStyle name="T_Book1_Bieu mau danh muc du an thuoc CTMTQG nam 2008_TRA BONG-DT chi tiet h, tp 2017.24.10 (LAN2)" xfId="2382"/>
    <cellStyle name="T_Book1_Bieu tong hop nhu cau ung 2011 da chon loc -Mien nui" xfId="2383"/>
    <cellStyle name="T_Book1_Bieu tong hop nhu cau ung 2011 da chon loc -Mien nui_1.DT chi tiet h, tp 2017(Sơn Hà).24.10" xfId="2384"/>
    <cellStyle name="T_Book1_Bieu tong hop nhu cau ung 2011 da chon loc -Mien nui_1.DT chi tiet h, tp 2017(Sơn Tây).7.10" xfId="2385"/>
    <cellStyle name="T_Book1_Bieu tong hop nhu cau ung 2011 da chon loc -Mien nui_1.DT chi tiet h, tp 2017(Sơn Tịnh).24.10" xfId="2386"/>
    <cellStyle name="T_Book1_Bieu tong hop nhu cau ung 2011 da chon loc -Mien nui_DT 24_10" xfId="2387"/>
    <cellStyle name="T_Book1_Bieu tong hop nhu cau ung 2011 da chon loc -Mien nui_DT chi tiet h, tp 2017(TAY TRA).24.10-LAN 2" xfId="2388"/>
    <cellStyle name="T_Book1_Bieu tong hop nhu cau ung 2011 da chon loc -Mien nui_TP QUANG NGAI-DT chi tiet h, tp 2017.24.10 (LAN2)" xfId="2389"/>
    <cellStyle name="T_Book1_Bieu tong hop nhu cau ung 2011 da chon loc -Mien nui_TRA BONG-DT chi tiet h, tp 2017.24.10 (LAN2)" xfId="2390"/>
    <cellStyle name="T_Book1_Book1" xfId="2391"/>
    <cellStyle name="T_Book1_Book1_1" xfId="2392"/>
    <cellStyle name="T_Book1_Book1_1.DT chi tiet h, tp 2017(Sơn Hà).24.10" xfId="2393"/>
    <cellStyle name="T_Book1_Book1_1.DT chi tiet h, tp 2017(Sơn Tây).7.10" xfId="2394"/>
    <cellStyle name="T_Book1_Book1_1.DT chi tiet h, tp 2017(Sơn Tịnh).24.10" xfId="2395"/>
    <cellStyle name="T_Book1_Book1_123 D SUA" xfId="2396"/>
    <cellStyle name="T_Book1_Book1_25-10-08 duong P.D.Giot12345" xfId="2397"/>
    <cellStyle name="T_Book1_Book1_456 D" xfId="2398"/>
    <cellStyle name="T_Book1_Book1_Book1" xfId="2399"/>
    <cellStyle name="T_Book1_Book1_cong thoat nuoc hoa binh-yachim tran hung dao" xfId="2400"/>
    <cellStyle name="T_Book1_Book1_DM 1776" xfId="2401"/>
    <cellStyle name="T_Book1_Book1_DT 24_10" xfId="2402"/>
    <cellStyle name="T_Book1_Book1_DT chi tiet h, tp 2017(TAY TRA).24.10-LAN 2" xfId="2403"/>
    <cellStyle name="T_Book1_Book1_pdgiot (10-11)(10)" xfId="2404"/>
    <cellStyle name="T_Book1_Book1_pdgiot (6-11)" xfId="2405"/>
    <cellStyle name="T_Book1_Book1_TP QUANG NGAI-DT chi tiet h, tp 2017.24.10 (LAN2)" xfId="2406"/>
    <cellStyle name="T_Book1_Book1_TRA BONG-DT chi tiet h, tp 2017.24.10 (LAN2)" xfId="2407"/>
    <cellStyle name="T_Book1_cong thoat nuoc hoa binh-yachim tran hung dao" xfId="2408"/>
    <cellStyle name="T_Book1_Cong trinh co y kien LD_Dang_NN_2011-Tay nguyen-9-10" xfId="2409"/>
    <cellStyle name="T_Book1_Cong trinh co y kien LD_Dang_NN_2011-Tay nguyen-9-10_1.DT chi tiet h, tp 2017(Sơn Hà).24.10" xfId="2410"/>
    <cellStyle name="T_Book1_Cong trinh co y kien LD_Dang_NN_2011-Tay nguyen-9-10_1.DT chi tiet h, tp 2017(Sơn Tây).7.10" xfId="2411"/>
    <cellStyle name="T_Book1_Cong trinh co y kien LD_Dang_NN_2011-Tay nguyen-9-10_1.DT chi tiet h, tp 2017(Sơn Tịnh).24.10" xfId="2412"/>
    <cellStyle name="T_Book1_Cong trinh co y kien LD_Dang_NN_2011-Tay nguyen-9-10_DT 24_10" xfId="2413"/>
    <cellStyle name="T_Book1_Cong trinh co y kien LD_Dang_NN_2011-Tay nguyen-9-10_DT chi tiet h, tp 2017(TAY TRA).24.10-LAN 2" xfId="2414"/>
    <cellStyle name="T_Book1_Cong trinh co y kien LD_Dang_NN_2011-Tay nguyen-9-10_TP QUANG NGAI-DT chi tiet h, tp 2017.24.10 (LAN2)" xfId="2415"/>
    <cellStyle name="T_Book1_Cong trinh co y kien LD_Dang_NN_2011-Tay nguyen-9-10_TRA BONG-DT chi tiet h, tp 2017.24.10 (LAN2)" xfId="2416"/>
    <cellStyle name="T_Book1_CPK" xfId="2417"/>
    <cellStyle name="T_Book1_CPK_1.DT chi tiet h, tp 2017(Sơn Hà).24.10" xfId="2418"/>
    <cellStyle name="T_Book1_CPK_1.DT chi tiet h, tp 2017(Sơn Tây).7.10" xfId="2419"/>
    <cellStyle name="T_Book1_CPK_1.DT chi tiet h, tp 2017(Sơn Tịnh).24.10" xfId="2420"/>
    <cellStyle name="T_Book1_CPK_DT 24_10" xfId="2421"/>
    <cellStyle name="T_Book1_CPK_DT chi tiet h, tp 2017(TAY TRA).24.10-LAN 2" xfId="2422"/>
    <cellStyle name="T_Book1_CPK_TP QUANG NGAI-DT chi tiet h, tp 2017.24.10 (LAN2)" xfId="2423"/>
    <cellStyle name="T_Book1_CPK_TRA BONG-DT chi tiet h, tp 2017.24.10 (LAN2)" xfId="2424"/>
    <cellStyle name="T_Book1_danh sach trong cay" xfId="2425"/>
    <cellStyle name="T_Book1_DT 24_10" xfId="2426"/>
    <cellStyle name="T_Book1_DT chi tiet h, tp 2017(TAY TRA).24.10-LAN 2" xfId="2427"/>
    <cellStyle name="T_Book1_DT phan dam theo TDT dc duyet" xfId="2428"/>
    <cellStyle name="T_Book1_DT492" xfId="2429"/>
    <cellStyle name="T_Book1_DTKScamcocMT-Cantho" xfId="2430"/>
    <cellStyle name="T_Book1_DTKSTK MT-CT" xfId="2431"/>
    <cellStyle name="T_Book1_Du an khoi cong moi nam 2010" xfId="2432"/>
    <cellStyle name="T_Book1_Du an khoi cong moi nam 2010_1.DT chi tiet h, tp 2017(Sơn Hà).24.10" xfId="2433"/>
    <cellStyle name="T_Book1_Du an khoi cong moi nam 2010_1.DT chi tiet h, tp 2017(Sơn Tây).7.10" xfId="2434"/>
    <cellStyle name="T_Book1_Du an khoi cong moi nam 2010_1.DT chi tiet h, tp 2017(Sơn Tịnh).24.10" xfId="2435"/>
    <cellStyle name="T_Book1_Du an khoi cong moi nam 2010_DT 24_10" xfId="2436"/>
    <cellStyle name="T_Book1_Du an khoi cong moi nam 2010_DT chi tiet h, tp 2017(TAY TRA).24.10-LAN 2" xfId="2437"/>
    <cellStyle name="T_Book1_Du an khoi cong moi nam 2010_TP QUANG NGAI-DT chi tiet h, tp 2017.24.10 (LAN2)" xfId="2438"/>
    <cellStyle name="T_Book1_Du an khoi cong moi nam 2010_TRA BONG-DT chi tiet h, tp 2017.24.10 (LAN2)" xfId="2439"/>
    <cellStyle name="T_Book1_Du toan BVTC 10-2007" xfId="2440"/>
    <cellStyle name="T_Book1_DuongBL(HM LK Q1.07)" xfId="2441"/>
    <cellStyle name="T_Book1_DUTOAN-DAT LENG 2-theo QD 957" xfId="2442"/>
    <cellStyle name="T_Book1_GIA GOI  1 (Tan Hung) - O" xfId="2443"/>
    <cellStyle name="T_Book1_Hang Tom goi9 9-07(Cau 12 sua)" xfId="2444"/>
    <cellStyle name="T_Book1_HECO-NR78-Gui a-Vinh(15-5-07)" xfId="2445"/>
    <cellStyle name="T_Book1_HECO-NR78-Gui a-Vinh(15-5-07)_DTKScamcocMT-Cantho" xfId="2446"/>
    <cellStyle name="T_Book1_HECO-NR78-Gui a-Vinh(15-5-07)_DTKSTK MT-CT" xfId="2447"/>
    <cellStyle name="T_Book1_Ket qua phan bo von nam 2008" xfId="2448"/>
    <cellStyle name="T_Book1_Ket qua phan bo von nam 2008_1.DT chi tiet h, tp 2017(Sơn Hà).24.10" xfId="2449"/>
    <cellStyle name="T_Book1_Ket qua phan bo von nam 2008_1.DT chi tiet h, tp 2017(Sơn Tây).7.10" xfId="2450"/>
    <cellStyle name="T_Book1_Ket qua phan bo von nam 2008_1.DT chi tiet h, tp 2017(Sơn Tịnh).24.10" xfId="2451"/>
    <cellStyle name="T_Book1_Ket qua phan bo von nam 2008_DT 24_10" xfId="2452"/>
    <cellStyle name="T_Book1_Ket qua phan bo von nam 2008_DT chi tiet h, tp 2017(TAY TRA).24.10-LAN 2" xfId="2453"/>
    <cellStyle name="T_Book1_Ket qua phan bo von nam 2008_TP QUANG NGAI-DT chi tiet h, tp 2017.24.10 (LAN2)" xfId="2454"/>
    <cellStyle name="T_Book1_Ket qua phan bo von nam 2008_TRA BONG-DT chi tiet h, tp 2017.24.10 (LAN2)" xfId="2455"/>
    <cellStyle name="T_Book1_KH XDCB_2008 lan 2 sua ngay 10-11" xfId="2456"/>
    <cellStyle name="T_Book1_KH XDCB_2008 lan 2 sua ngay 10-11_1.DT chi tiet h, tp 2017(Sơn Hà).24.10" xfId="2457"/>
    <cellStyle name="T_Book1_KH XDCB_2008 lan 2 sua ngay 10-11_1.DT chi tiet h, tp 2017(Sơn Tây).7.10" xfId="2458"/>
    <cellStyle name="T_Book1_KH XDCB_2008 lan 2 sua ngay 10-11_1.DT chi tiet h, tp 2017(Sơn Tịnh).24.10" xfId="2459"/>
    <cellStyle name="T_Book1_KH XDCB_2008 lan 2 sua ngay 10-11_DT 24_10" xfId="2460"/>
    <cellStyle name="T_Book1_KH XDCB_2008 lan 2 sua ngay 10-11_DT chi tiet h, tp 2017(TAY TRA).24.10-LAN 2" xfId="2461"/>
    <cellStyle name="T_Book1_KH XDCB_2008 lan 2 sua ngay 10-11_TP QUANG NGAI-DT chi tiet h, tp 2017.24.10 (LAN2)" xfId="2462"/>
    <cellStyle name="T_Book1_KH XDCB_2008 lan 2 sua ngay 10-11_TRA BONG-DT chi tiet h, tp 2017.24.10 (LAN2)" xfId="2463"/>
    <cellStyle name="T_Book1_Khoi luong chinh Hang Tom" xfId="2464"/>
    <cellStyle name="T_Book1_Luy ke von ung nam 2011 -Thoa gui ngay 12-8-2012" xfId="2465"/>
    <cellStyle name="T_Book1_Luy ke von ung nam 2011 -Thoa gui ngay 12-8-2012_1.DT chi tiet h, tp 2017(Sơn Hà).24.10" xfId="2466"/>
    <cellStyle name="T_Book1_Luy ke von ung nam 2011 -Thoa gui ngay 12-8-2012_1.DT chi tiet h, tp 2017(Sơn Tây).7.10" xfId="2467"/>
    <cellStyle name="T_Book1_Luy ke von ung nam 2011 -Thoa gui ngay 12-8-2012_1.DT chi tiet h, tp 2017(Sơn Tịnh).24.10" xfId="2468"/>
    <cellStyle name="T_Book1_Luy ke von ung nam 2011 -Thoa gui ngay 12-8-2012_DT 24_10" xfId="2469"/>
    <cellStyle name="T_Book1_Luy ke von ung nam 2011 -Thoa gui ngay 12-8-2012_DT chi tiet h, tp 2017(TAY TRA).24.10-LAN 2" xfId="2470"/>
    <cellStyle name="T_Book1_Luy ke von ung nam 2011 -Thoa gui ngay 12-8-2012_TP QUANG NGAI-DT chi tiet h, tp 2017.24.10 (LAN2)" xfId="2471"/>
    <cellStyle name="T_Book1_Luy ke von ung nam 2011 -Thoa gui ngay 12-8-2012_TRA BONG-DT chi tiet h, tp 2017.24.10 (LAN2)" xfId="2472"/>
    <cellStyle name="T_Book1_Ngam KM4+869.7" xfId="2473"/>
    <cellStyle name="T_Book1_Nhu cau von ung truoc 2011 Tha h Hoa + Nge An gui TW" xfId="2474"/>
    <cellStyle name="T_Book1_Nhu cau von ung truoc 2011 Tha h Hoa + Nge An gui TW_1.DT chi tiet h, tp 2017(Sơn Hà).24.10" xfId="2475"/>
    <cellStyle name="T_Book1_Nhu cau von ung truoc 2011 Tha h Hoa + Nge An gui TW_1.DT chi tiet h, tp 2017(Sơn Tây).7.10" xfId="2476"/>
    <cellStyle name="T_Book1_Nhu cau von ung truoc 2011 Tha h Hoa + Nge An gui TW_1.DT chi tiet h, tp 2017(Sơn Tịnh).24.10" xfId="2477"/>
    <cellStyle name="T_Book1_Nhu cau von ung truoc 2011 Tha h Hoa + Nge An gui TW_DT 24_10" xfId="2478"/>
    <cellStyle name="T_Book1_Nhu cau von ung truoc 2011 Tha h Hoa + Nge An gui TW_DT chi tiet h, tp 2017(TAY TRA).24.10-LAN 2" xfId="2479"/>
    <cellStyle name="T_Book1_Nhu cau von ung truoc 2011 Tha h Hoa + Nge An gui TW_TP QUANG NGAI-DT chi tiet h, tp 2017.24.10 (LAN2)" xfId="2480"/>
    <cellStyle name="T_Book1_Nhu cau von ung truoc 2011 Tha h Hoa + Nge An gui TW_TRA BONG-DT chi tiet h, tp 2017.24.10 (LAN2)" xfId="2481"/>
    <cellStyle name="T_Book1_pdgiot (10-11)(10)" xfId="2482"/>
    <cellStyle name="T_Book1_pdgiot (6-11)" xfId="2483"/>
    <cellStyle name="T_Book1_phu luc tong ket tinh hinh TH giai doan 03-10 (ngay 30)" xfId="2484"/>
    <cellStyle name="T_Book1_phu luc tong ket tinh hinh TH giai doan 03-10 (ngay 30)_1.DT chi tiet h, tp 2017(Sơn Hà).24.10" xfId="2485"/>
    <cellStyle name="T_Book1_phu luc tong ket tinh hinh TH giai doan 03-10 (ngay 30)_1.DT chi tiet h, tp 2017(Sơn Tây).7.10" xfId="2486"/>
    <cellStyle name="T_Book1_phu luc tong ket tinh hinh TH giai doan 03-10 (ngay 30)_1.DT chi tiet h, tp 2017(Sơn Tịnh).24.10" xfId="2487"/>
    <cellStyle name="T_Book1_phu luc tong ket tinh hinh TH giai doan 03-10 (ngay 30)_DT 24_10" xfId="2488"/>
    <cellStyle name="T_Book1_phu luc tong ket tinh hinh TH giai doan 03-10 (ngay 30)_DT chi tiet h, tp 2017(TAY TRA).24.10-LAN 2" xfId="2489"/>
    <cellStyle name="T_Book1_phu luc tong ket tinh hinh TH giai doan 03-10 (ngay 30)_TP QUANG NGAI-DT chi tiet h, tp 2017.24.10 (LAN2)" xfId="2490"/>
    <cellStyle name="T_Book1_phu luc tong ket tinh hinh TH giai doan 03-10 (ngay 30)_TRA BONG-DT chi tiet h, tp 2017.24.10 (LAN2)" xfId="2491"/>
    <cellStyle name="T_Book1_San sat hach moi" xfId="2492"/>
    <cellStyle name="T_Book1_TH Ket qua thao luan nam 2015 - Vong 1- TCT (Nhan)" xfId="2503"/>
    <cellStyle name="T_Book1_TH Ket qua thao luan nam 2015 - Vong 1- TCT (Nhan)_1.DT chi tiet h, tp 2017(Sơn Hà).24.10" xfId="2504"/>
    <cellStyle name="T_Book1_TH Ket qua thao luan nam 2015 - Vong 1- TCT (Nhan)_1.DT chi tiet h, tp 2017(Sơn Tây).7.10" xfId="2505"/>
    <cellStyle name="T_Book1_TH Ket qua thao luan nam 2015 - Vong 1- TCT (Nhan)_1.DT chi tiet h, tp 2017(Sơn Tịnh).24.10" xfId="2506"/>
    <cellStyle name="T_Book1_TH Ket qua thao luan nam 2015 - Vong 1- TCT (Nhan)_DT 24_10" xfId="2507"/>
    <cellStyle name="T_Book1_TH Ket qua thao luan nam 2015 - Vong 1- TCT (Nhan)_DT chi tiet h, tp 2017(TAY TRA).24.10-LAN 2" xfId="2508"/>
    <cellStyle name="T_Book1_TH Ket qua thao luan nam 2015 - Vong 1- TCT (Nhan)_TP QUANG NGAI-DT chi tiet h, tp 2017.24.10 (LAN2)" xfId="2509"/>
    <cellStyle name="T_Book1_TH Ket qua thao luan nam 2015 - Vong 1- TCT (Nhan)_TRA BONG-DT chi tiet h, tp 2017.24.10 (LAN2)" xfId="2510"/>
    <cellStyle name="T_Book1_TH ung tren 70%-Ra soat phap ly-8-6 (dung de chuyen vao vu TH)" xfId="2511"/>
    <cellStyle name="T_Book1_TH ung tren 70%-Ra soat phap ly-8-6 (dung de chuyen vao vu TH)_1.DT chi tiet h, tp 2017(Sơn Hà).24.10" xfId="2512"/>
    <cellStyle name="T_Book1_TH ung tren 70%-Ra soat phap ly-8-6 (dung de chuyen vao vu TH)_1.DT chi tiet h, tp 2017(Sơn Tây).7.10" xfId="2513"/>
    <cellStyle name="T_Book1_TH ung tren 70%-Ra soat phap ly-8-6 (dung de chuyen vao vu TH)_1.DT chi tiet h, tp 2017(Sơn Tịnh).24.10" xfId="2514"/>
    <cellStyle name="T_Book1_TH ung tren 70%-Ra soat phap ly-8-6 (dung de chuyen vao vu TH)_DT 24_10" xfId="2515"/>
    <cellStyle name="T_Book1_TH ung tren 70%-Ra soat phap ly-8-6 (dung de chuyen vao vu TH)_DT chi tiet h, tp 2017(TAY TRA).24.10-LAN 2" xfId="2516"/>
    <cellStyle name="T_Book1_TH ung tren 70%-Ra soat phap ly-8-6 (dung de chuyen vao vu TH)_TP QUANG NGAI-DT chi tiet h, tp 2017.24.10 (LAN2)" xfId="2517"/>
    <cellStyle name="T_Book1_TH ung tren 70%-Ra soat phap ly-8-6 (dung de chuyen vao vu TH)_TRA BONG-DT chi tiet h, tp 2017.24.10 (LAN2)" xfId="2518"/>
    <cellStyle name="T_Book1_TH y kien LD_KH 2010 Ca Nuoc 22-9-2011-Gui ca Vu" xfId="2519"/>
    <cellStyle name="T_Book1_TH y kien LD_KH 2010 Ca Nuoc 22-9-2011-Gui ca Vu_1.DT chi tiet h, tp 2017(Sơn Hà).24.10" xfId="2520"/>
    <cellStyle name="T_Book1_TH y kien LD_KH 2010 Ca Nuoc 22-9-2011-Gui ca Vu_1.DT chi tiet h, tp 2017(Sơn Tây).7.10" xfId="2521"/>
    <cellStyle name="T_Book1_TH y kien LD_KH 2010 Ca Nuoc 22-9-2011-Gui ca Vu_1.DT chi tiet h, tp 2017(Sơn Tịnh).24.10" xfId="2522"/>
    <cellStyle name="T_Book1_TH y kien LD_KH 2010 Ca Nuoc 22-9-2011-Gui ca Vu_DT 24_10" xfId="2523"/>
    <cellStyle name="T_Book1_TH y kien LD_KH 2010 Ca Nuoc 22-9-2011-Gui ca Vu_DT chi tiet h, tp 2017(TAY TRA).24.10-LAN 2" xfId="2524"/>
    <cellStyle name="T_Book1_TH y kien LD_KH 2010 Ca Nuoc 22-9-2011-Gui ca Vu_TP QUANG NGAI-DT chi tiet h, tp 2017.24.10 (LAN2)" xfId="2525"/>
    <cellStyle name="T_Book1_TH y kien LD_KH 2010 Ca Nuoc 22-9-2011-Gui ca Vu_TRA BONG-DT chi tiet h, tp 2017.24.10 (LAN2)" xfId="2526"/>
    <cellStyle name="T_Book1_Thiet bi" xfId="2527"/>
    <cellStyle name="T_Book1_Thiet bi_1.DT chi tiet h, tp 2017(Sơn Hà).24.10" xfId="2528"/>
    <cellStyle name="T_Book1_Thiet bi_1.DT chi tiet h, tp 2017(Sơn Tây).7.10" xfId="2529"/>
    <cellStyle name="T_Book1_Thiet bi_1.DT chi tiet h, tp 2017(Sơn Tịnh).24.10" xfId="2530"/>
    <cellStyle name="T_Book1_Thiet bi_DT 24_10" xfId="2531"/>
    <cellStyle name="T_Book1_Thiet bi_DT chi tiet h, tp 2017(TAY TRA).24.10-LAN 2" xfId="2532"/>
    <cellStyle name="T_Book1_Thiet bi_TP QUANG NGAI-DT chi tiet h, tp 2017.24.10 (LAN2)" xfId="2533"/>
    <cellStyle name="T_Book1_Thiet bi_TRA BONG-DT chi tiet h, tp 2017.24.10 (LAN2)" xfId="2534"/>
    <cellStyle name="T_Book1_TN - Ho tro khac 2011" xfId="2493"/>
    <cellStyle name="T_Book1_TN - Ho tro khac 2011_1.DT chi tiet h, tp 2017(Sơn Hà).24.10" xfId="2494"/>
    <cellStyle name="T_Book1_TN - Ho tro khac 2011_1.DT chi tiet h, tp 2017(Sơn Tây).7.10" xfId="2495"/>
    <cellStyle name="T_Book1_TN - Ho tro khac 2011_1.DT chi tiet h, tp 2017(Sơn Tịnh).24.10" xfId="2496"/>
    <cellStyle name="T_Book1_TN - Ho tro khac 2011_DT 24_10" xfId="2497"/>
    <cellStyle name="T_Book1_TN - Ho tro khac 2011_DT chi tiet h, tp 2017(TAY TRA).24.10-LAN 2" xfId="2498"/>
    <cellStyle name="T_Book1_TN - Ho tro khac 2011_TP QUANG NGAI-DT chi tiet h, tp 2017.24.10 (LAN2)" xfId="2499"/>
    <cellStyle name="T_Book1_TN - Ho tro khac 2011_TRA BONG-DT chi tiet h, tp 2017.24.10 (LAN2)" xfId="2500"/>
    <cellStyle name="T_Book1_Tong du toan - Nuoc Ngo-theo CMmoi" xfId="2501"/>
    <cellStyle name="T_Book1_TP QUANG NGAI-DT chi tiet h, tp 2017.24.10 (LAN2)" xfId="2502"/>
    <cellStyle name="T_Book1_TRA BONG-DT chi tiet h, tp 2017.24.10 (LAN2)" xfId="2535"/>
    <cellStyle name="T_Book1_ung truoc 2011 NSTW Thanh Hoa + Nge An gui Thu 12-5" xfId="2536"/>
    <cellStyle name="T_Book1_ung truoc 2011 NSTW Thanh Hoa + Nge An gui Thu 12-5_1.DT chi tiet h, tp 2017(Sơn Hà).24.10" xfId="2537"/>
    <cellStyle name="T_Book1_ung truoc 2011 NSTW Thanh Hoa + Nge An gui Thu 12-5_1.DT chi tiet h, tp 2017(Sơn Tây).7.10" xfId="2538"/>
    <cellStyle name="T_Book1_ung truoc 2011 NSTW Thanh Hoa + Nge An gui Thu 12-5_1.DT chi tiet h, tp 2017(Sơn Tịnh).24.10" xfId="2539"/>
    <cellStyle name="T_Book1_ung truoc 2011 NSTW Thanh Hoa + Nge An gui Thu 12-5_DT 24_10" xfId="2540"/>
    <cellStyle name="T_Book1_ung truoc 2011 NSTW Thanh Hoa + Nge An gui Thu 12-5_DT chi tiet h, tp 2017(TAY TRA).24.10-LAN 2" xfId="2541"/>
    <cellStyle name="T_Book1_ung truoc 2011 NSTW Thanh Hoa + Nge An gui Thu 12-5_TP QUANG NGAI-DT chi tiet h, tp 2017.24.10 (LAN2)" xfId="2542"/>
    <cellStyle name="T_Book1_ung truoc 2011 NSTW Thanh Hoa + Nge An gui Thu 12-5_TRA BONG-DT chi tiet h, tp 2017.24.10 (LAN2)" xfId="2543"/>
    <cellStyle name="T_Cao do mong cong, phai tuyen" xfId="2547"/>
    <cellStyle name="T_CDKT" xfId="2548"/>
    <cellStyle name="T_CDKT_123 D SUA" xfId="2549"/>
    <cellStyle name="T_CDKT_456 D" xfId="2550"/>
    <cellStyle name="T_CDKT_Book1" xfId="2551"/>
    <cellStyle name="T_CDKT_DTKScamcocMT-Cantho" xfId="2552"/>
    <cellStyle name="T_CDKT_DTKSTK MT-CT" xfId="2553"/>
    <cellStyle name="T_CDKT_Ngam KM4+869.7" xfId="2554"/>
    <cellStyle name="T_Chuan bi dau tu nam 2008" xfId="2630"/>
    <cellStyle name="T_Chuan bi dau tu nam 2008_1.DT chi tiet h, tp 2017(Sơn Hà).24.10" xfId="2631"/>
    <cellStyle name="T_Chuan bi dau tu nam 2008_1.DT chi tiet h, tp 2017(Sơn Tây).7.10" xfId="2632"/>
    <cellStyle name="T_Chuan bi dau tu nam 2008_1.DT chi tiet h, tp 2017(Sơn Tịnh).24.10" xfId="2633"/>
    <cellStyle name="T_Chuan bi dau tu nam 2008_DT 24_10" xfId="2634"/>
    <cellStyle name="T_Chuan bi dau tu nam 2008_DT chi tiet h, tp 2017(TAY TRA).24.10-LAN 2" xfId="2635"/>
    <cellStyle name="T_Chuan bi dau tu nam 2008_TP QUANG NGAI-DT chi tiet h, tp 2017.24.10 (LAN2)" xfId="2636"/>
    <cellStyle name="T_Chuan bi dau tu nam 2008_TRA BONG-DT chi tiet h, tp 2017.24.10 (LAN2)" xfId="2637"/>
    <cellStyle name="T_Copy of Bao cao  XDCB 7 thang nam 2008_So KH&amp;DT SUA" xfId="2555"/>
    <cellStyle name="T_Copy of Bao cao  XDCB 7 thang nam 2008_So KH&amp;DT SUA_1.DT chi tiet h, tp 2017(Sơn Hà).24.10" xfId="2556"/>
    <cellStyle name="T_Copy of Bao cao  XDCB 7 thang nam 2008_So KH&amp;DT SUA_1.DT chi tiet h, tp 2017(Sơn Tây).7.10" xfId="2557"/>
    <cellStyle name="T_Copy of Bao cao  XDCB 7 thang nam 2008_So KH&amp;DT SUA_1.DT chi tiet h, tp 2017(Sơn Tịnh).24.10" xfId="2558"/>
    <cellStyle name="T_Copy of Bao cao  XDCB 7 thang nam 2008_So KH&amp;DT SUA_DT 24_10" xfId="2559"/>
    <cellStyle name="T_Copy of Bao cao  XDCB 7 thang nam 2008_So KH&amp;DT SUA_DT chi tiet h, tp 2017(TAY TRA).24.10-LAN 2" xfId="2560"/>
    <cellStyle name="T_Copy of Bao cao  XDCB 7 thang nam 2008_So KH&amp;DT SUA_TP QUANG NGAI-DT chi tiet h, tp 2017.24.10 (LAN2)" xfId="2561"/>
    <cellStyle name="T_Copy of Bao cao  XDCB 7 thang nam 2008_So KH&amp;DT SUA_TRA BONG-DT chi tiet h, tp 2017.24.10 (LAN2)" xfId="2562"/>
    <cellStyle name="T_Cost for DD (summary)" xfId="2563"/>
    <cellStyle name="T_Cost for DD (summary)_DTKScamcocMT-Cantho" xfId="2564"/>
    <cellStyle name="T_Cost for DD (summary)_DTKSTK MT-CT" xfId="2565"/>
    <cellStyle name="T_CPK" xfId="2566"/>
    <cellStyle name="T_CPK_1.DT chi tiet h, tp 2017(Sơn Hà).24.10" xfId="2567"/>
    <cellStyle name="T_CPK_1.DT chi tiet h, tp 2017(Sơn Tây).7.10" xfId="2568"/>
    <cellStyle name="T_CPK_1.DT chi tiet h, tp 2017(Sơn Tịnh).24.10" xfId="2569"/>
    <cellStyle name="T_CPK_DT 24_10" xfId="2570"/>
    <cellStyle name="T_CPK_DT chi tiet h, tp 2017(TAY TRA).24.10-LAN 2" xfId="2571"/>
    <cellStyle name="T_CPK_TP QUANG NGAI-DT chi tiet h, tp 2017.24.10 (LAN2)" xfId="2572"/>
    <cellStyle name="T_CPK_TRA BONG-DT chi tiet h, tp 2017.24.10 (LAN2)" xfId="2573"/>
    <cellStyle name="T_CTMTQG 2008" xfId="2574"/>
    <cellStyle name="T_CTMTQG 2008_1.DT chi tiet h, tp 2017(Sơn Hà).24.10" xfId="2575"/>
    <cellStyle name="T_CTMTQG 2008_1.DT chi tiet h, tp 2017(Sơn Tây).7.10" xfId="2576"/>
    <cellStyle name="T_CTMTQG 2008_1.DT chi tiet h, tp 2017(Sơn Tịnh).24.10" xfId="2577"/>
    <cellStyle name="T_CTMTQG 2008_Bieu mau danh muc du an thuoc CTMTQG nam 2008" xfId="2578"/>
    <cellStyle name="T_CTMTQG 2008_Bieu mau danh muc du an thuoc CTMTQG nam 2008_1.DT chi tiet h, tp 2017(Sơn Hà).24.10" xfId="2579"/>
    <cellStyle name="T_CTMTQG 2008_Bieu mau danh muc du an thuoc CTMTQG nam 2008_1.DT chi tiet h, tp 2017(Sơn Tây).7.10" xfId="2580"/>
    <cellStyle name="T_CTMTQG 2008_Bieu mau danh muc du an thuoc CTMTQG nam 2008_1.DT chi tiet h, tp 2017(Sơn Tịnh).24.10" xfId="2581"/>
    <cellStyle name="T_CTMTQG 2008_Bieu mau danh muc du an thuoc CTMTQG nam 2008_DT 24_10" xfId="2582"/>
    <cellStyle name="T_CTMTQG 2008_Bieu mau danh muc du an thuoc CTMTQG nam 2008_DT chi tiet h, tp 2017(TAY TRA).24.10-LAN 2" xfId="2583"/>
    <cellStyle name="T_CTMTQG 2008_Bieu mau danh muc du an thuoc CTMTQG nam 2008_TP QUANG NGAI-DT chi tiet h, tp 2017.24.10 (LAN2)" xfId="2584"/>
    <cellStyle name="T_CTMTQG 2008_Bieu mau danh muc du an thuoc CTMTQG nam 2008_TRA BONG-DT chi tiet h, tp 2017.24.10 (LAN2)" xfId="2585"/>
    <cellStyle name="T_CTMTQG 2008_DT 24_10" xfId="2586"/>
    <cellStyle name="T_CTMTQG 2008_DT chi tiet h, tp 2017(TAY TRA).24.10-LAN 2" xfId="2587"/>
    <cellStyle name="T_CTMTQG 2008_Hi-Tong hop KQ phan bo KH nam 08- LD fong giao 15-11-08" xfId="2588"/>
    <cellStyle name="T_CTMTQG 2008_Hi-Tong hop KQ phan bo KH nam 08- LD fong giao 15-11-08_1.DT chi tiet h, tp 2017(Sơn Hà).24.10" xfId="2589"/>
    <cellStyle name="T_CTMTQG 2008_Hi-Tong hop KQ phan bo KH nam 08- LD fong giao 15-11-08_1.DT chi tiet h, tp 2017(Sơn Tây).7.10" xfId="2590"/>
    <cellStyle name="T_CTMTQG 2008_Hi-Tong hop KQ phan bo KH nam 08- LD fong giao 15-11-08_1.DT chi tiet h, tp 2017(Sơn Tịnh).24.10" xfId="2591"/>
    <cellStyle name="T_CTMTQG 2008_Hi-Tong hop KQ phan bo KH nam 08- LD fong giao 15-11-08_DT 24_10" xfId="2592"/>
    <cellStyle name="T_CTMTQG 2008_Hi-Tong hop KQ phan bo KH nam 08- LD fong giao 15-11-08_DT chi tiet h, tp 2017(TAY TRA).24.10-LAN 2" xfId="2593"/>
    <cellStyle name="T_CTMTQG 2008_Hi-Tong hop KQ phan bo KH nam 08- LD fong giao 15-11-08_TP QUANG NGAI-DT chi tiet h, tp 2017.24.10 (LAN2)" xfId="2594"/>
    <cellStyle name="T_CTMTQG 2008_Hi-Tong hop KQ phan bo KH nam 08- LD fong giao 15-11-08_TRA BONG-DT chi tiet h, tp 2017.24.10 (LAN2)" xfId="2595"/>
    <cellStyle name="T_CTMTQG 2008_Ket qua thuc hien nam 2008" xfId="2596"/>
    <cellStyle name="T_CTMTQG 2008_Ket qua thuc hien nam 2008_1.DT chi tiet h, tp 2017(Sơn Hà).24.10" xfId="2597"/>
    <cellStyle name="T_CTMTQG 2008_Ket qua thuc hien nam 2008_1.DT chi tiet h, tp 2017(Sơn Tây).7.10" xfId="2598"/>
    <cellStyle name="T_CTMTQG 2008_Ket qua thuc hien nam 2008_1.DT chi tiet h, tp 2017(Sơn Tịnh).24.10" xfId="2599"/>
    <cellStyle name="T_CTMTQG 2008_Ket qua thuc hien nam 2008_DT 24_10" xfId="2600"/>
    <cellStyle name="T_CTMTQG 2008_Ket qua thuc hien nam 2008_DT chi tiet h, tp 2017(TAY TRA).24.10-LAN 2" xfId="2601"/>
    <cellStyle name="T_CTMTQG 2008_Ket qua thuc hien nam 2008_TP QUANG NGAI-DT chi tiet h, tp 2017.24.10 (LAN2)" xfId="2602"/>
    <cellStyle name="T_CTMTQG 2008_Ket qua thuc hien nam 2008_TRA BONG-DT chi tiet h, tp 2017.24.10 (LAN2)" xfId="2603"/>
    <cellStyle name="T_CTMTQG 2008_KH XDCB_2008 lan 1" xfId="2604"/>
    <cellStyle name="T_CTMTQG 2008_KH XDCB_2008 lan 1 sua ngay 27-10" xfId="2605"/>
    <cellStyle name="T_CTMTQG 2008_KH XDCB_2008 lan 1 sua ngay 27-10_1.DT chi tiet h, tp 2017(Sơn Hà).24.10" xfId="2606"/>
    <cellStyle name="T_CTMTQG 2008_KH XDCB_2008 lan 1 sua ngay 27-10_1.DT chi tiet h, tp 2017(Sơn Tây).7.10" xfId="2607"/>
    <cellStyle name="T_CTMTQG 2008_KH XDCB_2008 lan 1 sua ngay 27-10_1.DT chi tiet h, tp 2017(Sơn Tịnh).24.10" xfId="2608"/>
    <cellStyle name="T_CTMTQG 2008_KH XDCB_2008 lan 1 sua ngay 27-10_DT 24_10" xfId="2609"/>
    <cellStyle name="T_CTMTQG 2008_KH XDCB_2008 lan 1 sua ngay 27-10_DT chi tiet h, tp 2017(TAY TRA).24.10-LAN 2" xfId="2610"/>
    <cellStyle name="T_CTMTQG 2008_KH XDCB_2008 lan 1 sua ngay 27-10_TP QUANG NGAI-DT chi tiet h, tp 2017.24.10 (LAN2)" xfId="2611"/>
    <cellStyle name="T_CTMTQG 2008_KH XDCB_2008 lan 1 sua ngay 27-10_TRA BONG-DT chi tiet h, tp 2017.24.10 (LAN2)" xfId="2612"/>
    <cellStyle name="T_CTMTQG 2008_KH XDCB_2008 lan 1_1.DT chi tiet h, tp 2017(Sơn Hà).24.10" xfId="2613"/>
    <cellStyle name="T_CTMTQG 2008_KH XDCB_2008 lan 1_1.DT chi tiet h, tp 2017(Sơn Tây).7.10" xfId="2614"/>
    <cellStyle name="T_CTMTQG 2008_KH XDCB_2008 lan 1_1.DT chi tiet h, tp 2017(Sơn Tịnh).24.10" xfId="2615"/>
    <cellStyle name="T_CTMTQG 2008_KH XDCB_2008 lan 1_DT 24_10" xfId="2616"/>
    <cellStyle name="T_CTMTQG 2008_KH XDCB_2008 lan 1_DT chi tiet h, tp 2017(TAY TRA).24.10-LAN 2" xfId="2617"/>
    <cellStyle name="T_CTMTQG 2008_KH XDCB_2008 lan 1_TP QUANG NGAI-DT chi tiet h, tp 2017.24.10 (LAN2)" xfId="2618"/>
    <cellStyle name="T_CTMTQG 2008_KH XDCB_2008 lan 1_TRA BONG-DT chi tiet h, tp 2017.24.10 (LAN2)" xfId="2619"/>
    <cellStyle name="T_CTMTQG 2008_KH XDCB_2008 lan 2 sua ngay 10-11" xfId="2620"/>
    <cellStyle name="T_CTMTQG 2008_KH XDCB_2008 lan 2 sua ngay 10-11_1.DT chi tiet h, tp 2017(Sơn Hà).24.10" xfId="2621"/>
    <cellStyle name="T_CTMTQG 2008_KH XDCB_2008 lan 2 sua ngay 10-11_1.DT chi tiet h, tp 2017(Sơn Tây).7.10" xfId="2622"/>
    <cellStyle name="T_CTMTQG 2008_KH XDCB_2008 lan 2 sua ngay 10-11_1.DT chi tiet h, tp 2017(Sơn Tịnh).24.10" xfId="2623"/>
    <cellStyle name="T_CTMTQG 2008_KH XDCB_2008 lan 2 sua ngay 10-11_DT 24_10" xfId="2624"/>
    <cellStyle name="T_CTMTQG 2008_KH XDCB_2008 lan 2 sua ngay 10-11_DT chi tiet h, tp 2017(TAY TRA).24.10-LAN 2" xfId="2625"/>
    <cellStyle name="T_CTMTQG 2008_KH XDCB_2008 lan 2 sua ngay 10-11_TP QUANG NGAI-DT chi tiet h, tp 2017.24.10 (LAN2)" xfId="2626"/>
    <cellStyle name="T_CTMTQG 2008_KH XDCB_2008 lan 2 sua ngay 10-11_TRA BONG-DT chi tiet h, tp 2017.24.10 (LAN2)" xfId="2627"/>
    <cellStyle name="T_CTMTQG 2008_TP QUANG NGAI-DT chi tiet h, tp 2017.24.10 (LAN2)" xfId="2628"/>
    <cellStyle name="T_CTMTQG 2008_TRA BONG-DT chi tiet h, tp 2017.24.10 (LAN2)" xfId="2629"/>
    <cellStyle name="T_danh sach trong cay" xfId="2638"/>
    <cellStyle name="T_denbu" xfId="2639"/>
    <cellStyle name="T_denbu_KL Nen duong" xfId="2640"/>
    <cellStyle name="T_DM1242" xfId="2641"/>
    <cellStyle name="T_DM1242_KL Nen duong" xfId="2642"/>
    <cellStyle name="T_DT 24_10" xfId="2643"/>
    <cellStyle name="T_DT chi tiet h, tp 2017(TAY TRA).24.10-LAN 2" xfId="2644"/>
    <cellStyle name="T_DT phan dam theo TDT dc duyet" xfId="2645"/>
    <cellStyle name="T_DT_CauKm 25+377.196" xfId="2646"/>
    <cellStyle name="T_DTKScamcocMT-Cantho" xfId="2647"/>
    <cellStyle name="T_DTKSTK MT-CT" xfId="2648"/>
    <cellStyle name="T_dtTL598G1." xfId="2649"/>
    <cellStyle name="T_Du an khoi cong moi nam 2010" xfId="2650"/>
    <cellStyle name="T_Du an khoi cong moi nam 2010_1.DT chi tiet h, tp 2017(Sơn Hà).24.10" xfId="2651"/>
    <cellStyle name="T_Du an khoi cong moi nam 2010_1.DT chi tiet h, tp 2017(Sơn Tây).7.10" xfId="2652"/>
    <cellStyle name="T_Du an khoi cong moi nam 2010_1.DT chi tiet h, tp 2017(Sơn Tịnh).24.10" xfId="2653"/>
    <cellStyle name="T_Du an khoi cong moi nam 2010_DT 24_10" xfId="2654"/>
    <cellStyle name="T_Du an khoi cong moi nam 2010_DT chi tiet h, tp 2017(TAY TRA).24.10-LAN 2" xfId="2655"/>
    <cellStyle name="T_Du an khoi cong moi nam 2010_TP QUANG NGAI-DT chi tiet h, tp 2017.24.10 (LAN2)" xfId="2656"/>
    <cellStyle name="T_Du an khoi cong moi nam 2010_TRA BONG-DT chi tiet h, tp 2017.24.10 (LAN2)" xfId="2657"/>
    <cellStyle name="T_DU AN TKQH VA CHUAN BI DAU TU NAM 2007 sua ngay 9-11" xfId="2658"/>
    <cellStyle name="T_DU AN TKQH VA CHUAN BI DAU TU NAM 2007 sua ngay 9-11_1.DT chi tiet h, tp 2017(Sơn Hà).24.10" xfId="2659"/>
    <cellStyle name="T_DU AN TKQH VA CHUAN BI DAU TU NAM 2007 sua ngay 9-11_1.DT chi tiet h, tp 2017(Sơn Tây).7.10" xfId="2660"/>
    <cellStyle name="T_DU AN TKQH VA CHUAN BI DAU TU NAM 2007 sua ngay 9-11_1.DT chi tiet h, tp 2017(Sơn Tịnh).24.10" xfId="2661"/>
    <cellStyle name="T_DU AN TKQH VA CHUAN BI DAU TU NAM 2007 sua ngay 9-11_Bieu mau danh muc du an thuoc CTMTQG nam 2008" xfId="2662"/>
    <cellStyle name="T_DU AN TKQH VA CHUAN BI DAU TU NAM 2007 sua ngay 9-11_Bieu mau danh muc du an thuoc CTMTQG nam 2008_1.DT chi tiet h, tp 2017(Sơn Hà).24.10" xfId="2663"/>
    <cellStyle name="T_DU AN TKQH VA CHUAN BI DAU TU NAM 2007 sua ngay 9-11_Bieu mau danh muc du an thuoc CTMTQG nam 2008_1.DT chi tiet h, tp 2017(Sơn Tây).7.10" xfId="2664"/>
    <cellStyle name="T_DU AN TKQH VA CHUAN BI DAU TU NAM 2007 sua ngay 9-11_Bieu mau danh muc du an thuoc CTMTQG nam 2008_1.DT chi tiet h, tp 2017(Sơn Tịnh).24.10" xfId="2665"/>
    <cellStyle name="T_DU AN TKQH VA CHUAN BI DAU TU NAM 2007 sua ngay 9-11_Bieu mau danh muc du an thuoc CTMTQG nam 2008_DT 24_10" xfId="2666"/>
    <cellStyle name="T_DU AN TKQH VA CHUAN BI DAU TU NAM 2007 sua ngay 9-11_Bieu mau danh muc du an thuoc CTMTQG nam 2008_DT chi tiet h, tp 2017(TAY TRA).24.10-LAN 2" xfId="2667"/>
    <cellStyle name="T_DU AN TKQH VA CHUAN BI DAU TU NAM 2007 sua ngay 9-11_Bieu mau danh muc du an thuoc CTMTQG nam 2008_TP QUANG NGAI-DT chi tiet h, tp 2017.24.10 (LAN2)" xfId="2668"/>
    <cellStyle name="T_DU AN TKQH VA CHUAN BI DAU TU NAM 2007 sua ngay 9-11_Bieu mau danh muc du an thuoc CTMTQG nam 2008_TRA BONG-DT chi tiet h, tp 2017.24.10 (LAN2)" xfId="2669"/>
    <cellStyle name="T_DU AN TKQH VA CHUAN BI DAU TU NAM 2007 sua ngay 9-11_DT 24_10" xfId="2670"/>
    <cellStyle name="T_DU AN TKQH VA CHUAN BI DAU TU NAM 2007 sua ngay 9-11_DT chi tiet h, tp 2017(TAY TRA).24.10-LAN 2" xfId="2671"/>
    <cellStyle name="T_DU AN TKQH VA CHUAN BI DAU TU NAM 2007 sua ngay 9-11_Du an khoi cong moi nam 2010" xfId="2672"/>
    <cellStyle name="T_DU AN TKQH VA CHUAN BI DAU TU NAM 2007 sua ngay 9-11_Du an khoi cong moi nam 2010_1.DT chi tiet h, tp 2017(Sơn Hà).24.10" xfId="2673"/>
    <cellStyle name="T_DU AN TKQH VA CHUAN BI DAU TU NAM 2007 sua ngay 9-11_Du an khoi cong moi nam 2010_1.DT chi tiet h, tp 2017(Sơn Tây).7.10" xfId="2674"/>
    <cellStyle name="T_DU AN TKQH VA CHUAN BI DAU TU NAM 2007 sua ngay 9-11_Du an khoi cong moi nam 2010_1.DT chi tiet h, tp 2017(Sơn Tịnh).24.10" xfId="2675"/>
    <cellStyle name="T_DU AN TKQH VA CHUAN BI DAU TU NAM 2007 sua ngay 9-11_Du an khoi cong moi nam 2010_DT 24_10" xfId="2676"/>
    <cellStyle name="T_DU AN TKQH VA CHUAN BI DAU TU NAM 2007 sua ngay 9-11_Du an khoi cong moi nam 2010_DT chi tiet h, tp 2017(TAY TRA).24.10-LAN 2" xfId="2677"/>
    <cellStyle name="T_DU AN TKQH VA CHUAN BI DAU TU NAM 2007 sua ngay 9-11_Du an khoi cong moi nam 2010_TP QUANG NGAI-DT chi tiet h, tp 2017.24.10 (LAN2)" xfId="2678"/>
    <cellStyle name="T_DU AN TKQH VA CHUAN BI DAU TU NAM 2007 sua ngay 9-11_Du an khoi cong moi nam 2010_TRA BONG-DT chi tiet h, tp 2017.24.10 (LAN2)" xfId="2679"/>
    <cellStyle name="T_DU AN TKQH VA CHUAN BI DAU TU NAM 2007 sua ngay 9-11_Ket qua phan bo von nam 2008" xfId="2680"/>
    <cellStyle name="T_DU AN TKQH VA CHUAN BI DAU TU NAM 2007 sua ngay 9-11_Ket qua phan bo von nam 2008_1.DT chi tiet h, tp 2017(Sơn Hà).24.10" xfId="2681"/>
    <cellStyle name="T_DU AN TKQH VA CHUAN BI DAU TU NAM 2007 sua ngay 9-11_Ket qua phan bo von nam 2008_1.DT chi tiet h, tp 2017(Sơn Tây).7.10" xfId="2682"/>
    <cellStyle name="T_DU AN TKQH VA CHUAN BI DAU TU NAM 2007 sua ngay 9-11_Ket qua phan bo von nam 2008_1.DT chi tiet h, tp 2017(Sơn Tịnh).24.10" xfId="2683"/>
    <cellStyle name="T_DU AN TKQH VA CHUAN BI DAU TU NAM 2007 sua ngay 9-11_Ket qua phan bo von nam 2008_DT 24_10" xfId="2684"/>
    <cellStyle name="T_DU AN TKQH VA CHUAN BI DAU TU NAM 2007 sua ngay 9-11_Ket qua phan bo von nam 2008_DT chi tiet h, tp 2017(TAY TRA).24.10-LAN 2" xfId="2685"/>
    <cellStyle name="T_DU AN TKQH VA CHUAN BI DAU TU NAM 2007 sua ngay 9-11_Ket qua phan bo von nam 2008_TP QUANG NGAI-DT chi tiet h, tp 2017.24.10 (LAN2)" xfId="2686"/>
    <cellStyle name="T_DU AN TKQH VA CHUAN BI DAU TU NAM 2007 sua ngay 9-11_Ket qua phan bo von nam 2008_TRA BONG-DT chi tiet h, tp 2017.24.10 (LAN2)" xfId="2687"/>
    <cellStyle name="T_DU AN TKQH VA CHUAN BI DAU TU NAM 2007 sua ngay 9-11_KH XDCB_2008 lan 2 sua ngay 10-11" xfId="2688"/>
    <cellStyle name="T_DU AN TKQH VA CHUAN BI DAU TU NAM 2007 sua ngay 9-11_KH XDCB_2008 lan 2 sua ngay 10-11_1.DT chi tiet h, tp 2017(Sơn Hà).24.10" xfId="2689"/>
    <cellStyle name="T_DU AN TKQH VA CHUAN BI DAU TU NAM 2007 sua ngay 9-11_KH XDCB_2008 lan 2 sua ngay 10-11_1.DT chi tiet h, tp 2017(Sơn Tây).7.10" xfId="2690"/>
    <cellStyle name="T_DU AN TKQH VA CHUAN BI DAU TU NAM 2007 sua ngay 9-11_KH XDCB_2008 lan 2 sua ngay 10-11_1.DT chi tiet h, tp 2017(Sơn Tịnh).24.10" xfId="2691"/>
    <cellStyle name="T_DU AN TKQH VA CHUAN BI DAU TU NAM 2007 sua ngay 9-11_KH XDCB_2008 lan 2 sua ngay 10-11_DT 24_10" xfId="2692"/>
    <cellStyle name="T_DU AN TKQH VA CHUAN BI DAU TU NAM 2007 sua ngay 9-11_KH XDCB_2008 lan 2 sua ngay 10-11_DT chi tiet h, tp 2017(TAY TRA).24.10-LAN 2" xfId="2693"/>
    <cellStyle name="T_DU AN TKQH VA CHUAN BI DAU TU NAM 2007 sua ngay 9-11_KH XDCB_2008 lan 2 sua ngay 10-11_TP QUANG NGAI-DT chi tiet h, tp 2017.24.10 (LAN2)" xfId="2694"/>
    <cellStyle name="T_DU AN TKQH VA CHUAN BI DAU TU NAM 2007 sua ngay 9-11_KH XDCB_2008 lan 2 sua ngay 10-11_TRA BONG-DT chi tiet h, tp 2017.24.10 (LAN2)" xfId="2695"/>
    <cellStyle name="T_DU AN TKQH VA CHUAN BI DAU TU NAM 2007 sua ngay 9-11_TP QUANG NGAI-DT chi tiet h, tp 2017.24.10 (LAN2)" xfId="2696"/>
    <cellStyle name="T_DU AN TKQH VA CHUAN BI DAU TU NAM 2007 sua ngay 9-11_TRA BONG-DT chi tiet h, tp 2017.24.10 (LAN2)" xfId="2697"/>
    <cellStyle name="T_Dự toán 2016 xác định lại Đức Phổ" xfId="2708"/>
    <cellStyle name="T_Dự toán 2016 xác định lại Đức Phổ_1.DT chi tiet h, tp 2017(Sơn Hà).24.10" xfId="2709"/>
    <cellStyle name="T_Dự toán 2016 xác định lại Đức Phổ_1.DT chi tiet h, tp 2017(Sơn Tây).7.10" xfId="2710"/>
    <cellStyle name="T_Dự toán 2016 xác định lại Đức Phổ_1.DT chi tiet h, tp 2017(Sơn Tịnh).24.10" xfId="2711"/>
    <cellStyle name="T_Dự toán 2016 xác định lại Đức Phổ_DT 24_10" xfId="2712"/>
    <cellStyle name="T_Dự toán 2016 xác định lại Đức Phổ_DT chi tiet h, tp 2017(TAY TRA).24.10-LAN 2" xfId="2713"/>
    <cellStyle name="T_Dự toán 2016 xác định lại Đức Phổ_TP QUANG NGAI-DT chi tiet h, tp 2017.24.10 (LAN2)" xfId="2714"/>
    <cellStyle name="T_Dự toán 2016 xác định lại Đức Phổ_TRA BONG-DT chi tiet h, tp 2017.24.10 (LAN2)" xfId="2715"/>
    <cellStyle name="T_Dự toán 2018(chinh thuc-2)" xfId="2716"/>
    <cellStyle name="T_Du toan BVTC 10-2007" xfId="2698"/>
    <cellStyle name="T_du toan dieu chinh  20-8-2006" xfId="2699"/>
    <cellStyle name="T_du toan dieu chinh  20-8-2006_1.DT chi tiet h, tp 2017(Sơn Hà).24.10" xfId="2700"/>
    <cellStyle name="T_du toan dieu chinh  20-8-2006_1.DT chi tiet h, tp 2017(Sơn Tây).7.10" xfId="2701"/>
    <cellStyle name="T_du toan dieu chinh  20-8-2006_1.DT chi tiet h, tp 2017(Sơn Tịnh).24.10" xfId="2702"/>
    <cellStyle name="T_du toan dieu chinh  20-8-2006_DT 24_10" xfId="2703"/>
    <cellStyle name="T_du toan dieu chinh  20-8-2006_DT chi tiet h, tp 2017(TAY TRA).24.10-LAN 2" xfId="2704"/>
    <cellStyle name="T_du toan dieu chinh  20-8-2006_TP QUANG NGAI-DT chi tiet h, tp 2017.24.10 (LAN2)" xfId="2705"/>
    <cellStyle name="T_du toan dieu chinh  20-8-2006_TRA BONG-DT chi tiet h, tp 2017.24.10 (LAN2)" xfId="2706"/>
    <cellStyle name="T_DUTOAN-DAT LENG 2-theo QD 957" xfId="2707"/>
    <cellStyle name="T_Gia ca may cac tinh" xfId="2719"/>
    <cellStyle name="T_Gia chao cau_01.08.05_Gui Ban" xfId="2720"/>
    <cellStyle name="T_Gia chao duong_01.08.05_Gui Ban_Sualai2" xfId="2721"/>
    <cellStyle name="T_Gia du thau_Dat Phuong" xfId="2722"/>
    <cellStyle name="T_Goi 5 A tham tra" xfId="2717"/>
    <cellStyle name="T_Goi so 5" xfId="2718"/>
    <cellStyle name="T_Ho so DT thu NSNN nam 2014 (V1)" xfId="2723"/>
    <cellStyle name="T_Ho so DT thu NSNN nam 2014 (V1)_1.DT chi tiet h, tp 2017(Sơn Hà).24.10" xfId="2724"/>
    <cellStyle name="T_Ho so DT thu NSNN nam 2014 (V1)_1.DT chi tiet h, tp 2017(Sơn Tây).7.10" xfId="2725"/>
    <cellStyle name="T_Ho so DT thu NSNN nam 2014 (V1)_1.DT chi tiet h, tp 2017(Sơn Tịnh).24.10" xfId="2726"/>
    <cellStyle name="T_Ho so DT thu NSNN nam 2014 (V1)_DT 24_10" xfId="2727"/>
    <cellStyle name="T_Ho so DT thu NSNN nam 2014 (V1)_DT chi tiet h, tp 2017(TAY TRA).24.10-LAN 2" xfId="2728"/>
    <cellStyle name="T_Ho so DT thu NSNN nam 2014 (V1)_TP QUANG NGAI-DT chi tiet h, tp 2017.24.10 (LAN2)" xfId="2729"/>
    <cellStyle name="T_Ho so DT thu NSNN nam 2014 (V1)_TRA BONG-DT chi tiet h, tp 2017.24.10 (LAN2)" xfId="2730"/>
    <cellStyle name="T_Ht-PTq1-03" xfId="2731"/>
    <cellStyle name="T_Ht-PTq1-03_1.DT chi tiet h, tp 2017(Sơn Hà).24.10" xfId="2732"/>
    <cellStyle name="T_Ht-PTq1-03_1.DT chi tiet h, tp 2017(Sơn Tây).7.10" xfId="2733"/>
    <cellStyle name="T_Ht-PTq1-03_1.DT chi tiet h, tp 2017(Sơn Tịnh).24.10" xfId="2734"/>
    <cellStyle name="T_Ht-PTq1-03_DT 24_10" xfId="2735"/>
    <cellStyle name="T_Ht-PTq1-03_DT chi tiet h, tp 2017(TAY TRA).24.10-LAN 2" xfId="2736"/>
    <cellStyle name="T_Ht-PTq1-03_TP QUANG NGAI-DT chi tiet h, tp 2017.24.10 (LAN2)" xfId="2737"/>
    <cellStyle name="T_Ht-PTq1-03_TRA BONG-DT chi tiet h, tp 2017.24.10 (LAN2)" xfId="2738"/>
    <cellStyle name="T_Ke hoach KTXH  nam 2009_PKT thang 11 nam 2008" xfId="2739"/>
    <cellStyle name="T_Ke hoach KTXH  nam 2009_PKT thang 11 nam 2008_1.DT chi tiet h, tp 2017(Sơn Hà).24.10" xfId="2740"/>
    <cellStyle name="T_Ke hoach KTXH  nam 2009_PKT thang 11 nam 2008_1.DT chi tiet h, tp 2017(Sơn Tây).7.10" xfId="2741"/>
    <cellStyle name="T_Ke hoach KTXH  nam 2009_PKT thang 11 nam 2008_1.DT chi tiet h, tp 2017(Sơn Tịnh).24.10" xfId="2742"/>
    <cellStyle name="T_Ke hoach KTXH  nam 2009_PKT thang 11 nam 2008_DT 24_10" xfId="2743"/>
    <cellStyle name="T_Ke hoach KTXH  nam 2009_PKT thang 11 nam 2008_DT chi tiet h, tp 2017(TAY TRA).24.10-LAN 2" xfId="2744"/>
    <cellStyle name="T_Ke hoach KTXH  nam 2009_PKT thang 11 nam 2008_TP QUANG NGAI-DT chi tiet h, tp 2017.24.10 (LAN2)" xfId="2745"/>
    <cellStyle name="T_Ke hoach KTXH  nam 2009_PKT thang 11 nam 2008_TRA BONG-DT chi tiet h, tp 2017.24.10 (LAN2)" xfId="2746"/>
    <cellStyle name="T_Ket qua dau thau" xfId="2747"/>
    <cellStyle name="T_Ket qua dau thau_1.DT chi tiet h, tp 2017(Sơn Hà).24.10" xfId="2748"/>
    <cellStyle name="T_Ket qua dau thau_1.DT chi tiet h, tp 2017(Sơn Tây).7.10" xfId="2749"/>
    <cellStyle name="T_Ket qua dau thau_1.DT chi tiet h, tp 2017(Sơn Tịnh).24.10" xfId="2750"/>
    <cellStyle name="T_Ket qua dau thau_DT 24_10" xfId="2751"/>
    <cellStyle name="T_Ket qua dau thau_DT chi tiet h, tp 2017(TAY TRA).24.10-LAN 2" xfId="2752"/>
    <cellStyle name="T_Ket qua dau thau_TP QUANG NGAI-DT chi tiet h, tp 2017.24.10 (LAN2)" xfId="2753"/>
    <cellStyle name="T_Ket qua dau thau_TRA BONG-DT chi tiet h, tp 2017.24.10 (LAN2)" xfId="2754"/>
    <cellStyle name="T_Ket qua phan bo von nam 2008" xfId="2755"/>
    <cellStyle name="T_Ket qua phan bo von nam 2008_1.DT chi tiet h, tp 2017(Sơn Hà).24.10" xfId="2756"/>
    <cellStyle name="T_Ket qua phan bo von nam 2008_1.DT chi tiet h, tp 2017(Sơn Tây).7.10" xfId="2757"/>
    <cellStyle name="T_Ket qua phan bo von nam 2008_1.DT chi tiet h, tp 2017(Sơn Tịnh).24.10" xfId="2758"/>
    <cellStyle name="T_Ket qua phan bo von nam 2008_DT 24_10" xfId="2759"/>
    <cellStyle name="T_Ket qua phan bo von nam 2008_DT chi tiet h, tp 2017(TAY TRA).24.10-LAN 2" xfId="2760"/>
    <cellStyle name="T_Ket qua phan bo von nam 2008_TP QUANG NGAI-DT chi tiet h, tp 2017.24.10 (LAN2)" xfId="2761"/>
    <cellStyle name="T_Ket qua phan bo von nam 2008_TRA BONG-DT chi tiet h, tp 2017.24.10 (LAN2)" xfId="2762"/>
    <cellStyle name="T_KH XDCB_2008 lan 2 sua ngay 10-11" xfId="2764"/>
    <cellStyle name="T_KH XDCB_2008 lan 2 sua ngay 10-11_1.DT chi tiet h, tp 2017(Sơn Hà).24.10" xfId="2765"/>
    <cellStyle name="T_KH XDCB_2008 lan 2 sua ngay 10-11_1.DT chi tiet h, tp 2017(Sơn Tây).7.10" xfId="2766"/>
    <cellStyle name="T_KH XDCB_2008 lan 2 sua ngay 10-11_1.DT chi tiet h, tp 2017(Sơn Tịnh).24.10" xfId="2767"/>
    <cellStyle name="T_KH XDCB_2008 lan 2 sua ngay 10-11_DT 24_10" xfId="2768"/>
    <cellStyle name="T_KH XDCB_2008 lan 2 sua ngay 10-11_DT chi tiet h, tp 2017(TAY TRA).24.10-LAN 2" xfId="2769"/>
    <cellStyle name="T_KH XDCB_2008 lan 2 sua ngay 10-11_TP QUANG NGAI-DT chi tiet h, tp 2017.24.10 (LAN2)" xfId="2770"/>
    <cellStyle name="T_KH XDCB_2008 lan 2 sua ngay 10-11_TRA BONG-DT chi tiet h, tp 2017.24.10 (LAN2)" xfId="2771"/>
    <cellStyle name="T_Khao satD1" xfId="2772"/>
    <cellStyle name="T_Khao satD1_DTKScamcocMT-Cantho" xfId="2773"/>
    <cellStyle name="T_Khao satD1_DTKSTK MT-CT" xfId="2774"/>
    <cellStyle name="T_KL Nen duong" xfId="2763"/>
    <cellStyle name="T_LAP LAI DU TOAN XAY DUNG 2703" xfId="2775"/>
    <cellStyle name="T_LuuNgay22-06-2010khao sat thanh toan-Xatrach" xfId="2776"/>
    <cellStyle name="T_Me_Tri_6_07" xfId="2777"/>
    <cellStyle name="T_Me_Tri_6_07_1.DT chi tiet h, tp 2017(Sơn Hà).24.10" xfId="2778"/>
    <cellStyle name="T_Me_Tri_6_07_1.DT chi tiet h, tp 2017(Sơn Tây).7.10" xfId="2779"/>
    <cellStyle name="T_Me_Tri_6_07_1.DT chi tiet h, tp 2017(Sơn Tịnh).24.10" xfId="2780"/>
    <cellStyle name="T_Me_Tri_6_07_DT 24_10" xfId="2781"/>
    <cellStyle name="T_Me_Tri_6_07_DT chi tiet h, tp 2017(TAY TRA).24.10-LAN 2" xfId="2782"/>
    <cellStyle name="T_Me_Tri_6_07_TP QUANG NGAI-DT chi tiet h, tp 2017.24.10 (LAN2)" xfId="2783"/>
    <cellStyle name="T_Me_Tri_6_07_TRA BONG-DT chi tiet h, tp 2017.24.10 (LAN2)" xfId="2784"/>
    <cellStyle name="T_N2 thay dat (N1-1)" xfId="2785"/>
    <cellStyle name="T_N2 thay dat (N1-1)_1.DT chi tiet h, tp 2017(Sơn Hà).24.10" xfId="2786"/>
    <cellStyle name="T_N2 thay dat (N1-1)_1.DT chi tiet h, tp 2017(Sơn Tây).7.10" xfId="2787"/>
    <cellStyle name="T_N2 thay dat (N1-1)_1.DT chi tiet h, tp 2017(Sơn Tịnh).24.10" xfId="2788"/>
    <cellStyle name="T_N2 thay dat (N1-1)_DT 24_10" xfId="2789"/>
    <cellStyle name="T_N2 thay dat (N1-1)_DT chi tiet h, tp 2017(TAY TRA).24.10-LAN 2" xfId="2790"/>
    <cellStyle name="T_N2 thay dat (N1-1)_TP QUANG NGAI-DT chi tiet h, tp 2017.24.10 (LAN2)" xfId="2791"/>
    <cellStyle name="T_N2 thay dat (N1-1)_TRA BONG-DT chi tiet h, tp 2017.24.10 (LAN2)" xfId="2792"/>
    <cellStyle name="T_Phuong an can doi nam 2008" xfId="2793"/>
    <cellStyle name="T_Phuong an can doi nam 2008_1.DT chi tiet h, tp 2017(Sơn Hà).24.10" xfId="2794"/>
    <cellStyle name="T_Phuong an can doi nam 2008_1.DT chi tiet h, tp 2017(Sơn Tây).7.10" xfId="2795"/>
    <cellStyle name="T_Phuong an can doi nam 2008_1.DT chi tiet h, tp 2017(Sơn Tịnh).24.10" xfId="2796"/>
    <cellStyle name="T_Phuong an can doi nam 2008_DT 24_10" xfId="2797"/>
    <cellStyle name="T_Phuong an can doi nam 2008_DT chi tiet h, tp 2017(TAY TRA).24.10-LAN 2" xfId="2798"/>
    <cellStyle name="T_Phuong an can doi nam 2008_TP QUANG NGAI-DT chi tiet h, tp 2017.24.10 (LAN2)" xfId="2799"/>
    <cellStyle name="T_Phuong an can doi nam 2008_TRA BONG-DT chi tiet h, tp 2017.24.10 (LAN2)" xfId="2800"/>
    <cellStyle name="T_QTQuy2-2005" xfId="2801"/>
    <cellStyle name="T_San sat hach moi" xfId="2802"/>
    <cellStyle name="T_Seagame(BTL)" xfId="2803"/>
    <cellStyle name="T_So GTVT" xfId="2804"/>
    <cellStyle name="T_So GTVT_1.DT chi tiet h, tp 2017(Sơn Hà).24.10" xfId="2805"/>
    <cellStyle name="T_So GTVT_1.DT chi tiet h, tp 2017(Sơn Tây).7.10" xfId="2806"/>
    <cellStyle name="T_So GTVT_1.DT chi tiet h, tp 2017(Sơn Tịnh).24.10" xfId="2807"/>
    <cellStyle name="T_So GTVT_DT 24_10" xfId="2808"/>
    <cellStyle name="T_So GTVT_DT chi tiet h, tp 2017(TAY TRA).24.10-LAN 2" xfId="2809"/>
    <cellStyle name="T_So GTVT_TP QUANG NGAI-DT chi tiet h, tp 2017.24.10 (LAN2)" xfId="2810"/>
    <cellStyle name="T_So GTVT_TRA BONG-DT chi tiet h, tp 2017.24.10 (LAN2)" xfId="2811"/>
    <cellStyle name="T_SS BVTC cau va cong tuyen Le Chan" xfId="2812"/>
    <cellStyle name="T_Tay Bac 1" xfId="2813"/>
    <cellStyle name="T_TDT + duong(8-5-07)" xfId="2814"/>
    <cellStyle name="T_TDT + duong(8-5-07)_1.DT chi tiet h, tp 2017(Sơn Hà).24.10" xfId="2815"/>
    <cellStyle name="T_TDT + duong(8-5-07)_1.DT chi tiet h, tp 2017(Sơn Tây).7.10" xfId="2816"/>
    <cellStyle name="T_TDT + duong(8-5-07)_1.DT chi tiet h, tp 2017(Sơn Tịnh).24.10" xfId="2817"/>
    <cellStyle name="T_TDT + duong(8-5-07)_DT 24_10" xfId="2818"/>
    <cellStyle name="T_TDT + duong(8-5-07)_DT chi tiet h, tp 2017(TAY TRA).24.10-LAN 2" xfId="2819"/>
    <cellStyle name="T_TDT + duong(8-5-07)_TP QUANG NGAI-DT chi tiet h, tp 2017.24.10 (LAN2)" xfId="2820"/>
    <cellStyle name="T_TDT + duong(8-5-07)_TRA BONG-DT chi tiet h, tp 2017.24.10 (LAN2)" xfId="2821"/>
    <cellStyle name="T_tham_tra_du_toan" xfId="2834"/>
    <cellStyle name="T_tham_tra_du_toan_1.DT chi tiet h, tp 2017(Sơn Hà).24.10" xfId="2835"/>
    <cellStyle name="T_tham_tra_du_toan_1.DT chi tiet h, tp 2017(Sơn Tây).7.10" xfId="2836"/>
    <cellStyle name="T_tham_tra_du_toan_1.DT chi tiet h, tp 2017(Sơn Tịnh).24.10" xfId="2837"/>
    <cellStyle name="T_tham_tra_du_toan_DT 24_10" xfId="2838"/>
    <cellStyle name="T_tham_tra_du_toan_DT chi tiet h, tp 2017(TAY TRA).24.10-LAN 2" xfId="2839"/>
    <cellStyle name="T_tham_tra_du_toan_TP QUANG NGAI-DT chi tiet h, tp 2017.24.10 (LAN2)" xfId="2840"/>
    <cellStyle name="T_tham_tra_du_toan_TRA BONG-DT chi tiet h, tp 2017.24.10 (LAN2)" xfId="2841"/>
    <cellStyle name="T_Thiet bi" xfId="2842"/>
    <cellStyle name="T_Thiet bi_1.DT chi tiet h, tp 2017(Sơn Hà).24.10" xfId="2843"/>
    <cellStyle name="T_Thiet bi_1.DT chi tiet h, tp 2017(Sơn Tây).7.10" xfId="2844"/>
    <cellStyle name="T_Thiet bi_1.DT chi tiet h, tp 2017(Sơn Tịnh).24.10" xfId="2845"/>
    <cellStyle name="T_Thiet bi_DT 24_10" xfId="2846"/>
    <cellStyle name="T_Thiet bi_DT chi tiet h, tp 2017(TAY TRA).24.10-LAN 2" xfId="2847"/>
    <cellStyle name="T_Thiet bi_TP QUANG NGAI-DT chi tiet h, tp 2017.24.10 (LAN2)" xfId="2848"/>
    <cellStyle name="T_Thiet bi_TRA BONG-DT chi tiet h, tp 2017.24.10 (LAN2)" xfId="2849"/>
    <cellStyle name="T_Thong ke" xfId="2850"/>
    <cellStyle name="T_Thong ke_DTKScamcocMT-Cantho" xfId="2851"/>
    <cellStyle name="T_Thong ke_DTKSTK MT-CT" xfId="2852"/>
    <cellStyle name="T_tien2004" xfId="2822"/>
    <cellStyle name="T_tien2004_DTKScamcocMT-Cantho" xfId="2823"/>
    <cellStyle name="T_tien2004_DTKSTK MT-CT" xfId="2824"/>
    <cellStyle name="T_TK_HT" xfId="2825"/>
    <cellStyle name="T_TKE-ChoDon-sua" xfId="2826"/>
    <cellStyle name="T_TKE-ChoDon-sua_DTKScamcocMT-Cantho" xfId="2827"/>
    <cellStyle name="T_TKE-ChoDon-sua_DTKSTK MT-CT" xfId="2828"/>
    <cellStyle name="T_tờ trinh-lan" xfId="2831"/>
    <cellStyle name="T_tờ trinh-lan 2" xfId="2832"/>
    <cellStyle name="T_Tong du toan - Nuoc Ngo-theo CMmoi" xfId="2829"/>
    <cellStyle name="T_tong muc dau t­u" xfId="2830"/>
    <cellStyle name="T_TP QUANG NGAI-DT chi tiet h, tp 2017.24.10 (LAN2)" xfId="2833"/>
    <cellStyle name="T_TRA BONG-DT chi tiet h, tp 2017.24.10 (LAN2)" xfId="2853"/>
    <cellStyle name="T_tru so tt di lang" xfId="2854"/>
    <cellStyle name="T_ÿÿÿÿÿ" xfId="2855"/>
    <cellStyle name="T_ÿÿÿÿÿ_1.DT chi tiet h, tp 2017(Sơn Hà).24.10" xfId="2856"/>
    <cellStyle name="T_ÿÿÿÿÿ_1.DT chi tiet h, tp 2017(Sơn Tây).7.10" xfId="2857"/>
    <cellStyle name="T_ÿÿÿÿÿ_1.DT chi tiet h, tp 2017(Sơn Tịnh).24.10" xfId="2858"/>
    <cellStyle name="T_ÿÿÿÿÿ_DT 24_10" xfId="2859"/>
    <cellStyle name="T_ÿÿÿÿÿ_DT chi tiet h, tp 2017(TAY TRA).24.10-LAN 2" xfId="2860"/>
    <cellStyle name="T_ÿÿÿÿÿ_TP QUANG NGAI-DT chi tiet h, tp 2017.24.10 (LAN2)" xfId="2861"/>
    <cellStyle name="T_ÿÿÿÿÿ_TRA BONG-DT chi tiet h, tp 2017.24.10 (LAN2)" xfId="2862"/>
    <cellStyle name="t13" xfId="2863"/>
    <cellStyle name="tde" xfId="2864"/>
    <cellStyle name="Tentruong" xfId="2865"/>
    <cellStyle name="Text Indent A" xfId="2866"/>
    <cellStyle name="Text Indent A 2" xfId="2867"/>
    <cellStyle name="Text Indent B" xfId="2868"/>
    <cellStyle name="Text Indent B 2" xfId="2869"/>
    <cellStyle name="Text Indent C" xfId="2870"/>
    <cellStyle name="Text Indent C 2" xfId="2871"/>
    <cellStyle name="th" xfId="2908"/>
    <cellStyle name="th 2" xfId="2909"/>
    <cellStyle name="than" xfId="2910"/>
    <cellStyle name="Thanh" xfId="2911"/>
    <cellStyle name="þ_x001d_ð¤_x000c_¯þ_x0014__x000d_¨þU_x0001_À_x0004_ _x0015__x000f__x0001__x0001_" xfId="2912"/>
    <cellStyle name="þ_x001d_ð¤_x000c_¯þ_x0014__x000d_¨þU_x0001_À_x0004_ _x0015__x000f__x0001__x0001_ 2" xfId="2913"/>
    <cellStyle name="þ_x001d_ð¤_x000c_¯þ_x0014__x000d_¨þU_x0001_À_x0004_ _x0015__x000f__x0001__x0001_?_x0002_ÿÿÿÿÿÿÿÿÿÿÿÿÿÿÿ¯?(_x0002__x001d__x0017_ ???º%ÿÿÿÿ????_x0006__x0016_??????????????Í!Ë??????????           ?????           ?????????_x000d__x000d_U_x000d_H\D2_x000d_D2\DEMO.MSC_x000d_S;C:\DOS;C:\HANH\D3;C:\HANH\D2;C:\NC_x000d_????????????????????????????????????????????????????????????" xfId="2914"/>
    <cellStyle name="þ_x001d_ð·_x000c_æþ'_x000d_ßþU_x0001_Ø_x0005_ü_x0014__x0007__x0001__x0001_" xfId="2915"/>
    <cellStyle name="þ_x001d_ð·_x000c_æþ'_x000d_ßþU_x0001_Ø_x0005_ü_x0014__x0007__x0001__x0001_?_x0002_ÿÿÿÿÿÿÿÿÿÿÿÿÿÿÿ¯?(_x0002__x001e__x0016_ ???¼$ÿÿÿÿ????_x0006__x0016_??????????????Í!Ë??????????           ?????           ?????????_x000d_C:\WINDOWS\_x000d_V_x000d_S\TEMP_x000d_NC;C:\NU;C:\VIRUS;_x000d_?????????????????????????????????????????????????????????????????????????????" xfId="2916"/>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2917"/>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2918"/>
    <cellStyle name="þ_x001d_ðÇ%Uý—&amp;Hý9_x0008_Ÿ_x0009_s_x000a__x0007__x0001__x0001_" xfId="2919"/>
    <cellStyle name="þ_x001d_ðÇ%Uý—&amp;Hý9_x0008_Ÿ_x0009_s_x000a__x0007__x0001__x0001_?_x0002_ÿÿÿÿÿÿÿÿÿÿÿÿÿÿÿ_x0001_(_x0002_—_x000d_???Î_x001f_ÿÿÿÿ????_x0007_???????????????Í!Ë??????????           ?????           ?????????_x000d_C:\WINDOWS\country.sys_x000d_??????????????????????????????????????????????????????????????????????????????????????????????" xfId="2920"/>
    <cellStyle name="þ_x001d_ðK_x000c_Fý_x001b__x000d_9ýU_x0001_Ð_x0008_¦)_x0007__x0001__x0001_" xfId="2921"/>
    <cellStyle name="þ_x001d_ðK_x000c_Fý_x001b__x000d_9ýU_x0001_Ð_x0008_¦)_x0007__x0001__x0001_?_x0002_ÿÿÿÿÿÿÿÿÿÿÿÿÿÿÿ¯?(_x0002_$- ???&amp;&lt;ÿÿÿÿ??Î_x0005__x0006__x0014_??????????????Í!Ë??????????           ?????           ?????????_x000d_._x000d__DELL2\VOL1:NET_CONF\MESSAGE2.TXT_x000d_AMAMOTO_x000d_\HYPERION\HYPPROGS_x000d_??????????????????????????????????????????????????????" xfId="2922"/>
    <cellStyle name="thuong-10" xfId="2923"/>
    <cellStyle name="thuong-11" xfId="2924"/>
    <cellStyle name="Thuyet minh" xfId="2925"/>
    <cellStyle name="Tiªu ®Ì" xfId="2872"/>
    <cellStyle name="Tiªu ®Ì 2" xfId="2873"/>
    <cellStyle name="Tien1" xfId="2874"/>
    <cellStyle name="Tiêu đề" xfId="2876"/>
    <cellStyle name="Tiêu đề 2" xfId="2877"/>
    <cellStyle name="Tieu_de_2" xfId="2875"/>
    <cellStyle name="Times New Roman" xfId="2878"/>
    <cellStyle name="Tính toán" xfId="2879"/>
    <cellStyle name="Tính toán 2" xfId="2880"/>
    <cellStyle name="TiÓu môc" xfId="2881"/>
    <cellStyle name="tit1" xfId="2882"/>
    <cellStyle name="tit2" xfId="2883"/>
    <cellStyle name="tit3" xfId="2884"/>
    <cellStyle name="tit4" xfId="2885"/>
    <cellStyle name="Title 2" xfId="2886"/>
    <cellStyle name="Title 2 2" xfId="2887"/>
    <cellStyle name="Title 3" xfId="2888"/>
    <cellStyle name="Tổng" xfId="2896"/>
    <cellStyle name="Tổng 2" xfId="2897"/>
    <cellStyle name="Tongcong" xfId="2889"/>
    <cellStyle name="Tốt" xfId="2898"/>
    <cellStyle name="Tốt 2" xfId="2899"/>
    <cellStyle name="Total 2" xfId="2890"/>
    <cellStyle name="Total 2 2" xfId="2891"/>
    <cellStyle name="Total 2 2 2" xfId="2892"/>
    <cellStyle name="Total 2 3" xfId="2893"/>
    <cellStyle name="Total 3" xfId="2894"/>
    <cellStyle name="Total 3 2" xfId="2895"/>
    <cellStyle name="trang" xfId="2926"/>
    <cellStyle name="Trang 1" xfId="2927"/>
    <cellStyle name="trang_SU CO THANG 1" xfId="2928"/>
    <cellStyle name="Trung tính" xfId="2929"/>
    <cellStyle name="Trung tính 2" xfId="2930"/>
    <cellStyle name="tt1" xfId="2900"/>
    <cellStyle name="tuan" xfId="2901"/>
    <cellStyle name="tuan1" xfId="2902"/>
    <cellStyle name="tuan2" xfId="2903"/>
    <cellStyle name="tuan3" xfId="2904"/>
    <cellStyle name="tuan4" xfId="2905"/>
    <cellStyle name="Tusental (0)_pldt" xfId="2906"/>
    <cellStyle name="Tusental_pldt" xfId="2907"/>
    <cellStyle name="ux_3_¼­¿ï-¾È»ê" xfId="2931"/>
    <cellStyle name="Valuta (0)_CALPREZZ" xfId="2932"/>
    <cellStyle name="Valuta_ PESO ELETTR." xfId="2933"/>
    <cellStyle name="Văn bản Cảnh báo" xfId="2935"/>
    <cellStyle name="Văn bản Cảnh báo 2" xfId="2936"/>
    <cellStyle name="Văn bản Giải thích" xfId="2937"/>
    <cellStyle name="Văn bản Giải thích 2" xfId="2938"/>
    <cellStyle name="VANG1" xfId="2934"/>
    <cellStyle name="viet" xfId="2939"/>
    <cellStyle name="viet 2" xfId="2940"/>
    <cellStyle name="viet2" xfId="2941"/>
    <cellStyle name="viet2 2" xfId="2942"/>
    <cellStyle name="VN new romanNormal" xfId="2943"/>
    <cellStyle name="vn time 10" xfId="2944"/>
    <cellStyle name="Vn Time 13" xfId="2945"/>
    <cellStyle name="Vn Time 13 2" xfId="2946"/>
    <cellStyle name="Vn Time 14" xfId="2947"/>
    <cellStyle name="VN time new roman" xfId="2948"/>
    <cellStyle name="vn_time" xfId="2949"/>
    <cellStyle name="vnbo" xfId="2950"/>
    <cellStyle name="vnbo 2" xfId="2951"/>
    <cellStyle name="vnhead1" xfId="2955"/>
    <cellStyle name="vnhead1 2" xfId="2956"/>
    <cellStyle name="vnhead2" xfId="2957"/>
    <cellStyle name="vnhead2 2" xfId="2958"/>
    <cellStyle name="vnhead3" xfId="2959"/>
    <cellStyle name="vnhead3 2" xfId="2960"/>
    <cellStyle name="vnhead4" xfId="2961"/>
    <cellStyle name="VNITIMES" xfId="2952"/>
    <cellStyle name="vntxt1" xfId="2953"/>
    <cellStyle name="vntxt2" xfId="2954"/>
    <cellStyle name="W?hrung [0]_35ERI8T2gbIEMixb4v26icuOo" xfId="2962"/>
    <cellStyle name="W?hrung_35ERI8T2gbIEMixb4v26icuOo" xfId="2963"/>
    <cellStyle name="Währung [0]_68574_Materialbedarfsliste" xfId="2964"/>
    <cellStyle name="Währung_68574_Materialbedarfsliste" xfId="2965"/>
    <cellStyle name="Walutowy [0]_Invoices2001Slovakia" xfId="2966"/>
    <cellStyle name="Walutowy_Invoices2001Slovakia" xfId="2967"/>
    <cellStyle name="Warning Text 2" xfId="2968"/>
    <cellStyle name="Warning Text 2 2" xfId="2969"/>
    <cellStyle name="Warning Text 3" xfId="2970"/>
    <cellStyle name="wrap" xfId="2971"/>
    <cellStyle name="Wไhrung [0]_35ERI8T2gbIEMixb4v26icuOo" xfId="2972"/>
    <cellStyle name="Wไhrung_35ERI8T2gbIEMixb4v26icuOo" xfId="2973"/>
    <cellStyle name="xan1" xfId="2974"/>
    <cellStyle name="Xấu" xfId="2975"/>
    <cellStyle name="Xấu 2" xfId="2976"/>
    <cellStyle name="xuan" xfId="2977"/>
    <cellStyle name="y" xfId="2978"/>
    <cellStyle name="Ý kh¸c_B¶ng 1 (2)" xfId="2979"/>
    <cellStyle name="センター" xfId="2980"/>
    <cellStyle name="เครื่องหมายสกุลเงิน [0]_FTC_OFFER" xfId="2981"/>
    <cellStyle name="เครื่องหมายสกุลเงิน_FTC_OFFER" xfId="2982"/>
    <cellStyle name="ปกติ_FTC_OFFER" xfId="2983"/>
    <cellStyle name=" [0.00]_ Att. 1- Cover" xfId="2984"/>
    <cellStyle name="_ Att. 1- Cover" xfId="2985"/>
    <cellStyle name="?_ Att. 1- Cover" xfId="2986"/>
    <cellStyle name="똿뗦먛귟 [0.00]_PRODUCT DETAIL Q1" xfId="2987"/>
    <cellStyle name="똿뗦먛귟_PRODUCT DETAIL Q1" xfId="2988"/>
    <cellStyle name="믅됞 [0.00]_PRODUCT DETAIL Q1" xfId="2989"/>
    <cellStyle name="믅됞_PRODUCT DETAIL Q1" xfId="2990"/>
    <cellStyle name="백분율_††††† " xfId="2991"/>
    <cellStyle name="뷭?_BOOKSHIP" xfId="2992"/>
    <cellStyle name="안건회계법인" xfId="2993"/>
    <cellStyle name="콤마 [ - 유형1" xfId="2994"/>
    <cellStyle name="콤마 [ - 유형2" xfId="2995"/>
    <cellStyle name="콤마 [ - 유형3" xfId="2996"/>
    <cellStyle name="콤마 [ - 유형4" xfId="2997"/>
    <cellStyle name="콤마 [ - 유형5" xfId="2998"/>
    <cellStyle name="콤마 [ - 유형6" xfId="2999"/>
    <cellStyle name="콤마 [ - 유형7" xfId="3000"/>
    <cellStyle name="콤마 [ - 유형8" xfId="3001"/>
    <cellStyle name="콤마 [0]_ 비목별 월별기술 " xfId="3002"/>
    <cellStyle name="콤마_ 비목별 월별기술 " xfId="3003"/>
    <cellStyle name="통화 [0]_††††† " xfId="3004"/>
    <cellStyle name="통화_††††† " xfId="3005"/>
    <cellStyle name="표준_ 97년 경영분석(안)" xfId="3006"/>
    <cellStyle name="표줠_Sheet1_1_총괄표 (수출입) (2)" xfId="3007"/>
    <cellStyle name="一般_00Q3902REV.1" xfId="3008"/>
    <cellStyle name="不要処理" xfId="3009"/>
    <cellStyle name="千分位[0]_00Q3902REV.1" xfId="3010"/>
    <cellStyle name="千分位_00Q3902REV.1" xfId="3011"/>
    <cellStyle name="帳票" xfId="3012"/>
    <cellStyle name="常规_For Hanoi Configuration" xfId="3013"/>
    <cellStyle name="桁?切? [0.00]_pldt" xfId="3014"/>
    <cellStyle name="桁?切?_pldt" xfId="3015"/>
    <cellStyle name="桁区切り [0.00]_††††† " xfId="3016"/>
    <cellStyle name="桁区切り_††††† " xfId="3017"/>
    <cellStyle name="標?_外?Ａ最終" xfId="3018"/>
    <cellStyle name="標準_(A1)BOQ " xfId="3019"/>
    <cellStyle name="標準8" xfId="3020"/>
    <cellStyle name="貨幣 [0]_00Q3902REV.1" xfId="3021"/>
    <cellStyle name="貨幣[0]_06生管" xfId="3022"/>
    <cellStyle name="貨幣_00Q3902REV.1" xfId="3023"/>
    <cellStyle name="通貨 [0.00]_††††† " xfId="3024"/>
    <cellStyle name="通貨_††††† " xfId="30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2598420</xdr:colOff>
      <xdr:row>4</xdr:row>
      <xdr:rowOff>0</xdr:rowOff>
    </xdr:from>
    <xdr:to>
      <xdr:col>1</xdr:col>
      <xdr:colOff>107807</xdr:colOff>
      <xdr:row>4</xdr:row>
      <xdr:rowOff>420569</xdr:rowOff>
    </xdr:to>
    <xdr:sp macro="" textlink="">
      <xdr:nvSpPr>
        <xdr:cNvPr id="2" name="Text Box 2"/>
        <xdr:cNvSpPr txBox="1">
          <a:spLocks noChangeArrowheads="1"/>
        </xdr:cNvSpPr>
      </xdr:nvSpPr>
      <xdr:spPr bwMode="auto">
        <a:xfrm>
          <a:off x="483870" y="971550"/>
          <a:ext cx="109712" cy="41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2636520</xdr:colOff>
      <xdr:row>4</xdr:row>
      <xdr:rowOff>0</xdr:rowOff>
    </xdr:from>
    <xdr:to>
      <xdr:col>1</xdr:col>
      <xdr:colOff>2636520</xdr:colOff>
      <xdr:row>4</xdr:row>
      <xdr:rowOff>198122</xdr:rowOff>
    </xdr:to>
    <xdr:sp macro="" textlink="">
      <xdr:nvSpPr>
        <xdr:cNvPr id="3" name="Text Box 2"/>
        <xdr:cNvSpPr txBox="1">
          <a:spLocks noChangeArrowheads="1"/>
        </xdr:cNvSpPr>
      </xdr:nvSpPr>
      <xdr:spPr bwMode="auto">
        <a:xfrm>
          <a:off x="3122295" y="971550"/>
          <a:ext cx="0" cy="198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2575560</xdr:colOff>
      <xdr:row>4</xdr:row>
      <xdr:rowOff>0</xdr:rowOff>
    </xdr:from>
    <xdr:to>
      <xdr:col>1</xdr:col>
      <xdr:colOff>77327</xdr:colOff>
      <xdr:row>4</xdr:row>
      <xdr:rowOff>403850</xdr:rowOff>
    </xdr:to>
    <xdr:sp macro="" textlink="">
      <xdr:nvSpPr>
        <xdr:cNvPr id="4" name="Text Box 2"/>
        <xdr:cNvSpPr txBox="1">
          <a:spLocks noChangeArrowheads="1"/>
        </xdr:cNvSpPr>
      </xdr:nvSpPr>
      <xdr:spPr bwMode="auto">
        <a:xfrm>
          <a:off x="489585" y="971550"/>
          <a:ext cx="73517" cy="394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2575560</xdr:colOff>
      <xdr:row>3</xdr:row>
      <xdr:rowOff>0</xdr:rowOff>
    </xdr:from>
    <xdr:to>
      <xdr:col>1</xdr:col>
      <xdr:colOff>78904</xdr:colOff>
      <xdr:row>4</xdr:row>
      <xdr:rowOff>60544</xdr:rowOff>
    </xdr:to>
    <xdr:sp macro="" textlink="">
      <xdr:nvSpPr>
        <xdr:cNvPr id="5" name="Text Box 2"/>
        <xdr:cNvSpPr txBox="1">
          <a:spLocks noChangeArrowheads="1"/>
        </xdr:cNvSpPr>
      </xdr:nvSpPr>
      <xdr:spPr bwMode="auto">
        <a:xfrm>
          <a:off x="489585" y="647700"/>
          <a:ext cx="75094" cy="384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2598420</xdr:colOff>
      <xdr:row>4</xdr:row>
      <xdr:rowOff>0</xdr:rowOff>
    </xdr:from>
    <xdr:to>
      <xdr:col>1</xdr:col>
      <xdr:colOff>107807</xdr:colOff>
      <xdr:row>4</xdr:row>
      <xdr:rowOff>420569</xdr:rowOff>
    </xdr:to>
    <xdr:sp macro="" textlink="">
      <xdr:nvSpPr>
        <xdr:cNvPr id="2" name="Text Box 2"/>
        <xdr:cNvSpPr txBox="1">
          <a:spLocks noChangeArrowheads="1"/>
        </xdr:cNvSpPr>
      </xdr:nvSpPr>
      <xdr:spPr bwMode="auto">
        <a:xfrm>
          <a:off x="483870" y="1038225"/>
          <a:ext cx="109712" cy="420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2636520</xdr:colOff>
      <xdr:row>4</xdr:row>
      <xdr:rowOff>0</xdr:rowOff>
    </xdr:from>
    <xdr:to>
      <xdr:col>1</xdr:col>
      <xdr:colOff>2636520</xdr:colOff>
      <xdr:row>4</xdr:row>
      <xdr:rowOff>198122</xdr:rowOff>
    </xdr:to>
    <xdr:sp macro="" textlink="">
      <xdr:nvSpPr>
        <xdr:cNvPr id="3" name="Text Box 2"/>
        <xdr:cNvSpPr txBox="1">
          <a:spLocks noChangeArrowheads="1"/>
        </xdr:cNvSpPr>
      </xdr:nvSpPr>
      <xdr:spPr bwMode="auto">
        <a:xfrm>
          <a:off x="3122295" y="1038225"/>
          <a:ext cx="0" cy="198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2575560</xdr:colOff>
      <xdr:row>4</xdr:row>
      <xdr:rowOff>0</xdr:rowOff>
    </xdr:from>
    <xdr:to>
      <xdr:col>1</xdr:col>
      <xdr:colOff>77327</xdr:colOff>
      <xdr:row>4</xdr:row>
      <xdr:rowOff>403850</xdr:rowOff>
    </xdr:to>
    <xdr:sp macro="" textlink="">
      <xdr:nvSpPr>
        <xdr:cNvPr id="4" name="Text Box 2"/>
        <xdr:cNvSpPr txBox="1">
          <a:spLocks noChangeArrowheads="1"/>
        </xdr:cNvSpPr>
      </xdr:nvSpPr>
      <xdr:spPr bwMode="auto">
        <a:xfrm>
          <a:off x="489585" y="1038225"/>
          <a:ext cx="73517" cy="40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2575560</xdr:colOff>
      <xdr:row>3</xdr:row>
      <xdr:rowOff>0</xdr:rowOff>
    </xdr:from>
    <xdr:to>
      <xdr:col>1</xdr:col>
      <xdr:colOff>78904</xdr:colOff>
      <xdr:row>4</xdr:row>
      <xdr:rowOff>60544</xdr:rowOff>
    </xdr:to>
    <xdr:sp macro="" textlink="">
      <xdr:nvSpPr>
        <xdr:cNvPr id="5" name="Text Box 2"/>
        <xdr:cNvSpPr txBox="1">
          <a:spLocks noChangeArrowheads="1"/>
        </xdr:cNvSpPr>
      </xdr:nvSpPr>
      <xdr:spPr bwMode="auto">
        <a:xfrm>
          <a:off x="489585" y="714375"/>
          <a:ext cx="75094" cy="384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workbookViewId="0"/>
  </sheetViews>
  <sheetFormatPr defaultRowHeight="14.4"/>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0000"/>
  </sheetPr>
  <dimension ref="A1:F21"/>
  <sheetViews>
    <sheetView showZeros="0" zoomScale="85" zoomScaleNormal="85" zoomScaleSheetLayoutView="85" workbookViewId="0">
      <selection activeCell="H21" sqref="H21"/>
    </sheetView>
  </sheetViews>
  <sheetFormatPr defaultColWidth="9.109375" defaultRowHeight="18"/>
  <cols>
    <col min="1" max="1" width="6.33203125" style="18" customWidth="1"/>
    <col min="2" max="2" width="62.44140625" style="17" customWidth="1"/>
    <col min="3" max="3" width="14" style="17" customWidth="1"/>
    <col min="4" max="4" width="15.44140625" style="17" customWidth="1"/>
    <col min="5" max="5" width="9.88671875" style="17" bestFit="1" customWidth="1"/>
    <col min="6" max="16384" width="9.109375" style="17"/>
  </cols>
  <sheetData>
    <row r="1" spans="1:6">
      <c r="A1" s="292" t="s">
        <v>270</v>
      </c>
      <c r="B1" s="292"/>
      <c r="C1" s="292"/>
      <c r="D1" s="292"/>
    </row>
    <row r="2" spans="1:6">
      <c r="A2" s="292" t="s">
        <v>201</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7.25" customHeight="1">
      <c r="A7" s="27" t="s">
        <v>14</v>
      </c>
      <c r="B7" s="28" t="s">
        <v>200</v>
      </c>
      <c r="C7" s="29">
        <f>C8</f>
        <v>5455.1730000000007</v>
      </c>
      <c r="D7" s="29"/>
      <c r="E7" s="68">
        <f>C7+MN_HSen!C7+MN_SThanh!C7+MN_SNham!C7+TH_SHaI!C7+TH_SHaII!C7+TH_SThanh!C7+THCS_SHa!C7+THCS_SThanh!C7+'TH&amp;THCS_SNham'!C7+'TH&amp;THCS_SNhamII'!C7</f>
        <v>81966.208000000013</v>
      </c>
      <c r="F7" s="69"/>
    </row>
    <row r="8" spans="1:6" s="36" customFormat="1" ht="16.8">
      <c r="A8" s="33" t="s">
        <v>20</v>
      </c>
      <c r="B8" s="38" t="s">
        <v>131</v>
      </c>
      <c r="C8" s="34">
        <f>C9</f>
        <v>5455.1730000000007</v>
      </c>
      <c r="D8" s="34"/>
      <c r="E8" s="35"/>
      <c r="F8" s="69"/>
    </row>
    <row r="9" spans="1:6" s="36" customFormat="1" ht="18" customHeight="1">
      <c r="A9" s="37">
        <v>1</v>
      </c>
      <c r="B9" s="38" t="s">
        <v>197</v>
      </c>
      <c r="C9" s="34">
        <v>5455.1730000000007</v>
      </c>
      <c r="D9" s="34"/>
      <c r="E9" s="35"/>
      <c r="F9" s="69"/>
    </row>
    <row r="10" spans="1:6" s="36" customFormat="1" ht="18" customHeight="1">
      <c r="A10" s="37" t="s">
        <v>23</v>
      </c>
      <c r="B10" s="38" t="s">
        <v>273</v>
      </c>
      <c r="C10" s="34">
        <v>5283.5680000000002</v>
      </c>
      <c r="D10" s="34"/>
      <c r="E10" s="35"/>
      <c r="F10" s="69"/>
    </row>
    <row r="11" spans="1:6" s="36" customFormat="1" ht="18" customHeight="1">
      <c r="A11" s="37" t="s">
        <v>123</v>
      </c>
      <c r="B11" s="38" t="s">
        <v>274</v>
      </c>
      <c r="C11" s="34">
        <v>5283.5680000000002</v>
      </c>
      <c r="D11" s="34"/>
      <c r="E11" s="35"/>
      <c r="F11" s="69"/>
    </row>
    <row r="12" spans="1:6" s="42" customFormat="1" ht="33.6">
      <c r="A12" s="39" t="s">
        <v>141</v>
      </c>
      <c r="B12" s="40" t="s">
        <v>268</v>
      </c>
      <c r="C12" s="41">
        <v>4627.4679999999998</v>
      </c>
      <c r="D12" s="41"/>
      <c r="E12" s="32"/>
      <c r="F12" s="69"/>
    </row>
    <row r="13" spans="1:6" s="42" customFormat="1" ht="33.6">
      <c r="A13" s="39" t="s">
        <v>141</v>
      </c>
      <c r="B13" s="40" t="s">
        <v>277</v>
      </c>
      <c r="C13" s="41">
        <v>656.1</v>
      </c>
      <c r="D13" s="41"/>
      <c r="E13" s="32"/>
      <c r="F13" s="69"/>
    </row>
    <row r="14" spans="1:6" s="36" customFormat="1" ht="16.8">
      <c r="A14" s="37" t="s">
        <v>24</v>
      </c>
      <c r="B14" s="43" t="s">
        <v>275</v>
      </c>
      <c r="C14" s="34">
        <v>171.60500000000002</v>
      </c>
      <c r="D14" s="34"/>
      <c r="E14" s="35"/>
      <c r="F14" s="70"/>
    </row>
    <row r="15" spans="1:6" s="36" customFormat="1" ht="16.8">
      <c r="A15" s="37" t="s">
        <v>123</v>
      </c>
      <c r="B15" s="43" t="s">
        <v>276</v>
      </c>
      <c r="C15" s="34">
        <v>171.60500000000002</v>
      </c>
      <c r="D15" s="34"/>
      <c r="E15" s="35"/>
      <c r="F15" s="70"/>
    </row>
    <row r="16" spans="1:6" s="42" customFormat="1" ht="33.6">
      <c r="A16" s="39" t="s">
        <v>141</v>
      </c>
      <c r="B16" s="40" t="s">
        <v>261</v>
      </c>
      <c r="C16" s="41">
        <v>10.295999999999999</v>
      </c>
      <c r="D16" s="41"/>
      <c r="E16" s="32"/>
      <c r="F16" s="69"/>
    </row>
    <row r="17" spans="1:6" s="42" customFormat="1" ht="33.6">
      <c r="A17" s="39" t="s">
        <v>141</v>
      </c>
      <c r="B17" s="40" t="s">
        <v>257</v>
      </c>
      <c r="C17" s="41">
        <v>58.783000000000001</v>
      </c>
      <c r="D17" s="41"/>
      <c r="E17" s="32"/>
      <c r="F17" s="69"/>
    </row>
    <row r="18" spans="1:6" s="42" customFormat="1" ht="33.6">
      <c r="A18" s="39" t="s">
        <v>141</v>
      </c>
      <c r="B18" s="40" t="s">
        <v>256</v>
      </c>
      <c r="C18" s="41">
        <v>102.526</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FF0000"/>
  </sheetPr>
  <dimension ref="A1:F21"/>
  <sheetViews>
    <sheetView showZeros="0" zoomScale="85" zoomScaleNormal="85" zoomScaleSheetLayoutView="85" workbookViewId="0">
      <selection sqref="A1:D1"/>
    </sheetView>
  </sheetViews>
  <sheetFormatPr defaultColWidth="9.109375" defaultRowHeight="18"/>
  <cols>
    <col min="1" max="1" width="5.6640625" style="18" customWidth="1"/>
    <col min="2" max="2" width="62.44140625" style="17" customWidth="1"/>
    <col min="3" max="3" width="15" style="17" customWidth="1"/>
    <col min="4" max="4" width="13.6640625" style="17" customWidth="1"/>
    <col min="5" max="16384" width="9.109375" style="17"/>
  </cols>
  <sheetData>
    <row r="1" spans="1:6">
      <c r="A1" s="292" t="s">
        <v>270</v>
      </c>
      <c r="B1" s="292"/>
      <c r="C1" s="292"/>
      <c r="D1" s="292"/>
    </row>
    <row r="2" spans="1:6">
      <c r="A2" s="292" t="s">
        <v>202</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3300.4879999999998</v>
      </c>
      <c r="D7" s="29"/>
      <c r="E7" s="68" t="e">
        <f>C7-#REF!</f>
        <v>#REF!</v>
      </c>
      <c r="F7" s="69"/>
    </row>
    <row r="8" spans="1:6" s="36" customFormat="1" ht="16.8">
      <c r="A8" s="33" t="s">
        <v>20</v>
      </c>
      <c r="B8" s="38" t="s">
        <v>131</v>
      </c>
      <c r="C8" s="34">
        <f>C9</f>
        <v>3300.4879999999998</v>
      </c>
      <c r="D8" s="34"/>
      <c r="E8" s="35"/>
      <c r="F8" s="69"/>
    </row>
    <row r="9" spans="1:6" s="36" customFormat="1" ht="16.8">
      <c r="A9" s="37">
        <v>1</v>
      </c>
      <c r="B9" s="38" t="s">
        <v>197</v>
      </c>
      <c r="C9" s="34">
        <v>3300.4879999999998</v>
      </c>
      <c r="D9" s="34"/>
      <c r="E9" s="35"/>
      <c r="F9" s="69"/>
    </row>
    <row r="10" spans="1:6" s="42" customFormat="1" ht="16.8">
      <c r="A10" s="37" t="s">
        <v>23</v>
      </c>
      <c r="B10" s="38" t="s">
        <v>273</v>
      </c>
      <c r="C10" s="34">
        <v>3175.078</v>
      </c>
      <c r="D10" s="34"/>
      <c r="E10" s="32"/>
      <c r="F10" s="69"/>
    </row>
    <row r="11" spans="1:6" s="42" customFormat="1" ht="16.8">
      <c r="A11" s="37" t="s">
        <v>123</v>
      </c>
      <c r="B11" s="38" t="s">
        <v>274</v>
      </c>
      <c r="C11" s="34">
        <v>3175.078</v>
      </c>
      <c r="D11" s="34"/>
      <c r="E11" s="32"/>
      <c r="F11" s="69"/>
    </row>
    <row r="12" spans="1:6" s="42" customFormat="1" ht="33.6">
      <c r="A12" s="39" t="s">
        <v>141</v>
      </c>
      <c r="B12" s="40" t="s">
        <v>268</v>
      </c>
      <c r="C12" s="41">
        <v>2810.578</v>
      </c>
      <c r="D12" s="41"/>
      <c r="E12" s="32"/>
      <c r="F12" s="69"/>
    </row>
    <row r="13" spans="1:6" s="42" customFormat="1" ht="33.6">
      <c r="A13" s="39" t="s">
        <v>141</v>
      </c>
      <c r="B13" s="40" t="s">
        <v>277</v>
      </c>
      <c r="C13" s="41">
        <v>364.5</v>
      </c>
      <c r="D13" s="41"/>
      <c r="E13" s="32"/>
      <c r="F13" s="69"/>
    </row>
    <row r="14" spans="1:6" s="42" customFormat="1" ht="16.8">
      <c r="A14" s="37" t="s">
        <v>24</v>
      </c>
      <c r="B14" s="43" t="s">
        <v>275</v>
      </c>
      <c r="C14" s="34">
        <v>125.41</v>
      </c>
      <c r="D14" s="34"/>
      <c r="E14" s="32"/>
      <c r="F14" s="69"/>
    </row>
    <row r="15" spans="1:6" s="18" customFormat="1" ht="17.399999999999999">
      <c r="A15" s="37" t="s">
        <v>123</v>
      </c>
      <c r="B15" s="43" t="s">
        <v>276</v>
      </c>
      <c r="C15" s="34">
        <v>125.41</v>
      </c>
      <c r="D15" s="34"/>
    </row>
    <row r="16" spans="1:6" ht="33.6">
      <c r="A16" s="39" t="s">
        <v>141</v>
      </c>
      <c r="B16" s="40" t="s">
        <v>261</v>
      </c>
      <c r="C16" s="41">
        <v>0</v>
      </c>
      <c r="D16" s="41"/>
    </row>
    <row r="17" spans="1:4" ht="33" customHeight="1">
      <c r="A17" s="39" t="s">
        <v>141</v>
      </c>
      <c r="B17" s="40" t="s">
        <v>257</v>
      </c>
      <c r="C17" s="41">
        <v>45.325000000000003</v>
      </c>
      <c r="D17" s="41"/>
    </row>
    <row r="18" spans="1:4" ht="33.6">
      <c r="A18" s="39" t="s">
        <v>141</v>
      </c>
      <c r="B18" s="40" t="s">
        <v>256</v>
      </c>
      <c r="C18" s="41">
        <v>80.084999999999994</v>
      </c>
      <c r="D18" s="41"/>
    </row>
    <row r="20" spans="1:4">
      <c r="B20" s="31" t="s">
        <v>29</v>
      </c>
      <c r="C20" s="31"/>
    </row>
    <row r="21" spans="1:4" ht="42.75"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0000"/>
  </sheetPr>
  <dimension ref="A1:F21"/>
  <sheetViews>
    <sheetView showZeros="0" zoomScale="85" zoomScaleNormal="85" zoomScaleSheetLayoutView="85" workbookViewId="0">
      <selection sqref="A1:D1"/>
    </sheetView>
  </sheetViews>
  <sheetFormatPr defaultColWidth="9.109375" defaultRowHeight="18"/>
  <cols>
    <col min="1" max="1" width="6" style="18" customWidth="1"/>
    <col min="2" max="2" width="62.44140625" style="17" customWidth="1"/>
    <col min="3" max="3" width="14.33203125" style="17" customWidth="1"/>
    <col min="4" max="4" width="14.88671875" style="17" customWidth="1"/>
    <col min="5" max="16384" width="9.109375" style="17"/>
  </cols>
  <sheetData>
    <row r="1" spans="1:6">
      <c r="A1" s="292" t="s">
        <v>270</v>
      </c>
      <c r="B1" s="292"/>
      <c r="C1" s="292"/>
      <c r="D1" s="292"/>
    </row>
    <row r="2" spans="1:6">
      <c r="A2" s="292" t="s">
        <v>203</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4648.24</v>
      </c>
      <c r="D7" s="29"/>
      <c r="E7" s="68" t="e">
        <f>C7-#REF!</f>
        <v>#REF!</v>
      </c>
      <c r="F7" s="69"/>
    </row>
    <row r="8" spans="1:6" s="36" customFormat="1" ht="16.8">
      <c r="A8" s="33" t="s">
        <v>20</v>
      </c>
      <c r="B8" s="38" t="s">
        <v>131</v>
      </c>
      <c r="C8" s="34">
        <f>C9</f>
        <v>4648.24</v>
      </c>
      <c r="D8" s="34"/>
      <c r="E8" s="35"/>
      <c r="F8" s="69"/>
    </row>
    <row r="9" spans="1:6" s="36" customFormat="1" ht="16.8">
      <c r="A9" s="37">
        <v>1</v>
      </c>
      <c r="B9" s="38" t="s">
        <v>197</v>
      </c>
      <c r="C9" s="34">
        <v>4648.24</v>
      </c>
      <c r="D9" s="34"/>
      <c r="E9" s="35"/>
      <c r="F9" s="69"/>
    </row>
    <row r="10" spans="1:6" s="42" customFormat="1" ht="16.8">
      <c r="A10" s="37" t="s">
        <v>23</v>
      </c>
      <c r="B10" s="38" t="s">
        <v>273</v>
      </c>
      <c r="C10" s="34">
        <v>4497.1790000000001</v>
      </c>
      <c r="D10" s="41"/>
      <c r="E10" s="32"/>
      <c r="F10" s="69"/>
    </row>
    <row r="11" spans="1:6" s="42" customFormat="1" ht="16.8">
      <c r="A11" s="37" t="s">
        <v>123</v>
      </c>
      <c r="B11" s="38" t="s">
        <v>274</v>
      </c>
      <c r="C11" s="34">
        <v>4497.1790000000001</v>
      </c>
      <c r="D11" s="41"/>
      <c r="E11" s="32"/>
      <c r="F11" s="69"/>
    </row>
    <row r="12" spans="1:6" s="42" customFormat="1" ht="33.6">
      <c r="A12" s="39" t="s">
        <v>141</v>
      </c>
      <c r="B12" s="40" t="s">
        <v>268</v>
      </c>
      <c r="C12" s="41">
        <v>3938.279</v>
      </c>
      <c r="D12" s="41"/>
      <c r="E12" s="32"/>
      <c r="F12" s="69"/>
    </row>
    <row r="13" spans="1:6" s="42" customFormat="1" ht="33.6">
      <c r="A13" s="39" t="s">
        <v>141</v>
      </c>
      <c r="B13" s="40" t="s">
        <v>277</v>
      </c>
      <c r="C13" s="41">
        <v>558.9</v>
      </c>
      <c r="D13" s="41"/>
      <c r="E13" s="32"/>
      <c r="F13" s="69"/>
    </row>
    <row r="14" spans="1:6" s="42" customFormat="1" ht="16.8">
      <c r="A14" s="37" t="s">
        <v>24</v>
      </c>
      <c r="B14" s="43" t="s">
        <v>275</v>
      </c>
      <c r="C14" s="34">
        <v>151.06100000000001</v>
      </c>
      <c r="D14" s="41"/>
      <c r="E14" s="32"/>
      <c r="F14" s="69"/>
    </row>
    <row r="15" spans="1:6" s="36" customFormat="1" ht="16.8">
      <c r="A15" s="37" t="s">
        <v>123</v>
      </c>
      <c r="B15" s="43" t="s">
        <v>276</v>
      </c>
      <c r="C15" s="34">
        <v>151.06100000000001</v>
      </c>
      <c r="D15" s="34"/>
      <c r="E15" s="35"/>
      <c r="F15" s="70"/>
    </row>
    <row r="16" spans="1:6" s="42" customFormat="1" ht="33.6">
      <c r="A16" s="39" t="s">
        <v>141</v>
      </c>
      <c r="B16" s="40" t="s">
        <v>261</v>
      </c>
      <c r="C16" s="41">
        <v>0</v>
      </c>
      <c r="D16" s="41"/>
      <c r="E16" s="32"/>
      <c r="F16" s="69"/>
    </row>
    <row r="17" spans="1:6" s="42" customFormat="1" ht="33.6">
      <c r="A17" s="39" t="s">
        <v>141</v>
      </c>
      <c r="B17" s="40" t="s">
        <v>257</v>
      </c>
      <c r="C17" s="41">
        <v>39.771999999999998</v>
      </c>
      <c r="D17" s="41"/>
      <c r="E17" s="32"/>
      <c r="F17" s="69"/>
    </row>
    <row r="18" spans="1:6" s="42" customFormat="1" ht="33.6">
      <c r="A18" s="39" t="s">
        <v>141</v>
      </c>
      <c r="B18" s="40" t="s">
        <v>256</v>
      </c>
      <c r="C18" s="41">
        <v>111.289</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FF0000"/>
  </sheetPr>
  <dimension ref="A1:F21"/>
  <sheetViews>
    <sheetView showZeros="0" zoomScale="85" zoomScaleNormal="85" zoomScaleSheetLayoutView="85" workbookViewId="0">
      <selection sqref="A1:D1"/>
    </sheetView>
  </sheetViews>
  <sheetFormatPr defaultColWidth="9.109375" defaultRowHeight="18"/>
  <cols>
    <col min="1" max="1" width="6.33203125" style="18" customWidth="1"/>
    <col min="2" max="2" width="63.33203125" style="17" customWidth="1"/>
    <col min="3" max="3" width="13.33203125" style="17" customWidth="1"/>
    <col min="4" max="4" width="13.88671875" style="17" customWidth="1"/>
    <col min="5" max="5" width="9.88671875" style="17" bestFit="1" customWidth="1"/>
    <col min="6" max="16384" width="9.109375" style="17"/>
  </cols>
  <sheetData>
    <row r="1" spans="1:6">
      <c r="A1" s="292" t="s">
        <v>270</v>
      </c>
      <c r="B1" s="292"/>
      <c r="C1" s="292"/>
      <c r="D1" s="292"/>
    </row>
    <row r="2" spans="1:6">
      <c r="A2" s="292" t="s">
        <v>204</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4892.777</v>
      </c>
      <c r="D7" s="29"/>
      <c r="E7" s="68" t="e">
        <f>C7-#REF!</f>
        <v>#REF!</v>
      </c>
      <c r="F7" s="69"/>
    </row>
    <row r="8" spans="1:6" s="36" customFormat="1" ht="16.8">
      <c r="A8" s="33" t="s">
        <v>20</v>
      </c>
      <c r="B8" s="38" t="s">
        <v>131</v>
      </c>
      <c r="C8" s="34">
        <f>C9</f>
        <v>4892.777</v>
      </c>
      <c r="D8" s="34"/>
      <c r="E8" s="35"/>
      <c r="F8" s="69"/>
    </row>
    <row r="9" spans="1:6" s="36" customFormat="1" ht="16.8">
      <c r="A9" s="37">
        <v>1</v>
      </c>
      <c r="B9" s="38" t="s">
        <v>197</v>
      </c>
      <c r="C9" s="34">
        <v>4892.777</v>
      </c>
      <c r="D9" s="34"/>
      <c r="E9" s="35"/>
      <c r="F9" s="69"/>
    </row>
    <row r="10" spans="1:6" s="42" customFormat="1" ht="16.8">
      <c r="A10" s="37" t="s">
        <v>23</v>
      </c>
      <c r="B10" s="38" t="s">
        <v>273</v>
      </c>
      <c r="C10" s="34">
        <v>4378.7809999999999</v>
      </c>
      <c r="D10" s="41"/>
      <c r="E10" s="32"/>
      <c r="F10" s="69"/>
    </row>
    <row r="11" spans="1:6" s="42" customFormat="1" ht="16.8">
      <c r="A11" s="37" t="s">
        <v>123</v>
      </c>
      <c r="B11" s="38" t="s">
        <v>274</v>
      </c>
      <c r="C11" s="34">
        <v>4378.7809999999999</v>
      </c>
      <c r="D11" s="41"/>
      <c r="E11" s="32"/>
      <c r="F11" s="69"/>
    </row>
    <row r="12" spans="1:6" s="42" customFormat="1" ht="33.6">
      <c r="A12" s="39" t="s">
        <v>141</v>
      </c>
      <c r="B12" s="40" t="s">
        <v>268</v>
      </c>
      <c r="C12" s="41">
        <v>3941.3809999999999</v>
      </c>
      <c r="D12" s="41"/>
      <c r="E12" s="32"/>
      <c r="F12" s="69"/>
    </row>
    <row r="13" spans="1:6" s="42" customFormat="1" ht="33.6">
      <c r="A13" s="39" t="s">
        <v>141</v>
      </c>
      <c r="B13" s="40" t="s">
        <v>277</v>
      </c>
      <c r="C13" s="41">
        <v>437.40000000000003</v>
      </c>
      <c r="D13" s="41"/>
      <c r="E13" s="32"/>
      <c r="F13" s="69"/>
    </row>
    <row r="14" spans="1:6" s="42" customFormat="1" ht="16.8">
      <c r="A14" s="37" t="s">
        <v>24</v>
      </c>
      <c r="B14" s="43" t="s">
        <v>275</v>
      </c>
      <c r="C14" s="34">
        <v>513.99599999999998</v>
      </c>
      <c r="D14" s="41"/>
      <c r="E14" s="32"/>
      <c r="F14" s="69"/>
    </row>
    <row r="15" spans="1:6" s="36" customFormat="1" ht="16.8">
      <c r="A15" s="37" t="s">
        <v>123</v>
      </c>
      <c r="B15" s="43" t="s">
        <v>276</v>
      </c>
      <c r="C15" s="34">
        <v>513.99599999999998</v>
      </c>
      <c r="D15" s="34"/>
      <c r="E15" s="35"/>
      <c r="F15" s="70"/>
    </row>
    <row r="16" spans="1:6" s="42" customFormat="1" ht="33.6">
      <c r="A16" s="39" t="s">
        <v>141</v>
      </c>
      <c r="B16" s="40" t="s">
        <v>261</v>
      </c>
      <c r="C16" s="41">
        <v>0</v>
      </c>
      <c r="D16" s="41"/>
      <c r="E16" s="32"/>
      <c r="F16" s="69"/>
    </row>
    <row r="17" spans="1:6" s="42" customFormat="1" ht="33.6">
      <c r="A17" s="39" t="s">
        <v>141</v>
      </c>
      <c r="B17" s="40" t="s">
        <v>257</v>
      </c>
      <c r="C17" s="41">
        <v>187.422</v>
      </c>
      <c r="D17" s="41"/>
      <c r="E17" s="32"/>
      <c r="F17" s="69"/>
    </row>
    <row r="18" spans="1:6" s="42" customFormat="1" ht="33.6">
      <c r="A18" s="39" t="s">
        <v>141</v>
      </c>
      <c r="B18" s="40" t="s">
        <v>256</v>
      </c>
      <c r="C18" s="41">
        <v>326.57400000000001</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rgb="FFFF0000"/>
  </sheetPr>
  <dimension ref="A1:F21"/>
  <sheetViews>
    <sheetView showZeros="0" zoomScale="85" zoomScaleNormal="85" zoomScaleSheetLayoutView="85" workbookViewId="0">
      <selection activeCell="G27" sqref="G27"/>
    </sheetView>
  </sheetViews>
  <sheetFormatPr defaultColWidth="9.109375" defaultRowHeight="18"/>
  <cols>
    <col min="1" max="1" width="6" style="18" customWidth="1"/>
    <col min="2" max="2" width="65" style="17" customWidth="1"/>
    <col min="3" max="3" width="14.33203125" style="17" customWidth="1"/>
    <col min="4" max="4" width="13.109375" style="17" customWidth="1"/>
    <col min="5" max="5" width="9.88671875" style="17" bestFit="1" customWidth="1"/>
    <col min="6" max="16384" width="9.109375" style="17"/>
  </cols>
  <sheetData>
    <row r="1" spans="1:6">
      <c r="A1" s="292" t="s">
        <v>270</v>
      </c>
      <c r="B1" s="292"/>
      <c r="C1" s="292"/>
      <c r="D1" s="292"/>
    </row>
    <row r="2" spans="1:6">
      <c r="A2" s="292" t="s">
        <v>205</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8768.1540000000005</v>
      </c>
      <c r="D7" s="29"/>
      <c r="E7" s="68" t="e">
        <f>C7-#REF!</f>
        <v>#REF!</v>
      </c>
      <c r="F7" s="69"/>
    </row>
    <row r="8" spans="1:6" s="36" customFormat="1" ht="16.8">
      <c r="A8" s="33" t="s">
        <v>20</v>
      </c>
      <c r="B8" s="38" t="s">
        <v>131</v>
      </c>
      <c r="C8" s="34">
        <f>C9</f>
        <v>8768.1540000000005</v>
      </c>
      <c r="D8" s="34"/>
      <c r="E8" s="35"/>
      <c r="F8" s="69"/>
    </row>
    <row r="9" spans="1:6" s="36" customFormat="1" ht="16.8">
      <c r="A9" s="37">
        <v>1</v>
      </c>
      <c r="B9" s="38" t="s">
        <v>154</v>
      </c>
      <c r="C9" s="34">
        <v>8768.1540000000005</v>
      </c>
      <c r="D9" s="34"/>
      <c r="E9" s="35"/>
      <c r="F9" s="69"/>
    </row>
    <row r="10" spans="1:6" s="36" customFormat="1" ht="16.8">
      <c r="A10" s="37" t="s">
        <v>23</v>
      </c>
      <c r="B10" s="38" t="s">
        <v>273</v>
      </c>
      <c r="C10" s="34">
        <v>8656.74</v>
      </c>
      <c r="D10" s="34"/>
      <c r="E10" s="35"/>
      <c r="F10" s="69"/>
    </row>
    <row r="11" spans="1:6" s="36" customFormat="1" ht="16.8">
      <c r="A11" s="37" t="s">
        <v>123</v>
      </c>
      <c r="B11" s="38" t="s">
        <v>274</v>
      </c>
      <c r="C11" s="34">
        <v>8656.74</v>
      </c>
      <c r="D11" s="34"/>
      <c r="E11" s="35"/>
      <c r="F11" s="69"/>
    </row>
    <row r="12" spans="1:6" s="42" customFormat="1" ht="16.8">
      <c r="A12" s="39" t="s">
        <v>141</v>
      </c>
      <c r="B12" s="40" t="s">
        <v>152</v>
      </c>
      <c r="C12" s="41">
        <v>7733.34</v>
      </c>
      <c r="D12" s="41"/>
      <c r="E12" s="32"/>
      <c r="F12" s="69"/>
    </row>
    <row r="13" spans="1:6" s="42" customFormat="1" ht="16.8">
      <c r="A13" s="39" t="s">
        <v>141</v>
      </c>
      <c r="B13" s="40" t="s">
        <v>181</v>
      </c>
      <c r="C13" s="41">
        <v>923.4</v>
      </c>
      <c r="D13" s="41"/>
      <c r="E13" s="32"/>
      <c r="F13" s="69"/>
    </row>
    <row r="14" spans="1:6" s="36" customFormat="1" ht="16.8">
      <c r="A14" s="37" t="s">
        <v>24</v>
      </c>
      <c r="B14" s="43" t="s">
        <v>275</v>
      </c>
      <c r="C14" s="34">
        <v>111.414</v>
      </c>
      <c r="D14" s="34"/>
      <c r="E14" s="35"/>
      <c r="F14" s="70"/>
    </row>
    <row r="15" spans="1:6" s="36" customFormat="1" ht="16.8">
      <c r="A15" s="37" t="s">
        <v>123</v>
      </c>
      <c r="B15" s="43" t="s">
        <v>276</v>
      </c>
      <c r="C15" s="34">
        <v>111.414</v>
      </c>
      <c r="D15" s="34"/>
      <c r="E15" s="35"/>
      <c r="F15" s="70"/>
    </row>
    <row r="16" spans="1:6" s="42" customFormat="1" ht="33.6">
      <c r="A16" s="39" t="s">
        <v>141</v>
      </c>
      <c r="B16" s="40" t="s">
        <v>261</v>
      </c>
      <c r="C16" s="41">
        <v>20.797999999999998</v>
      </c>
      <c r="D16" s="41"/>
      <c r="E16" s="32"/>
      <c r="F16" s="69"/>
    </row>
    <row r="17" spans="1:6" s="42" customFormat="1" ht="33.6">
      <c r="A17" s="39" t="s">
        <v>141</v>
      </c>
      <c r="B17" s="40" t="s">
        <v>198</v>
      </c>
      <c r="C17" s="41">
        <v>0</v>
      </c>
      <c r="D17" s="41"/>
      <c r="E17" s="32"/>
      <c r="F17" s="69"/>
    </row>
    <row r="18" spans="1:6" s="42" customFormat="1" ht="33.6">
      <c r="A18" s="39" t="s">
        <v>141</v>
      </c>
      <c r="B18" s="40" t="s">
        <v>257</v>
      </c>
      <c r="C18" s="41">
        <v>90.616</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rgb="FFFF0000"/>
  </sheetPr>
  <dimension ref="A1:F21"/>
  <sheetViews>
    <sheetView showZeros="0" zoomScale="85" zoomScaleNormal="85" zoomScaleSheetLayoutView="85" workbookViewId="0">
      <selection sqref="A1:D1"/>
    </sheetView>
  </sheetViews>
  <sheetFormatPr defaultColWidth="9.109375" defaultRowHeight="18"/>
  <cols>
    <col min="1" max="1" width="5.5546875" style="18" customWidth="1"/>
    <col min="2" max="2" width="67.33203125" style="17" customWidth="1"/>
    <col min="3" max="3" width="15" style="17" customWidth="1"/>
    <col min="4" max="4" width="13.5546875" style="17" customWidth="1"/>
    <col min="5" max="5" width="9.88671875" style="17" bestFit="1" customWidth="1"/>
    <col min="6" max="16384" width="9.109375" style="17"/>
  </cols>
  <sheetData>
    <row r="1" spans="1:6">
      <c r="A1" s="292" t="s">
        <v>270</v>
      </c>
      <c r="B1" s="292"/>
      <c r="C1" s="292"/>
      <c r="D1" s="292"/>
    </row>
    <row r="2" spans="1:6">
      <c r="A2" s="292" t="s">
        <v>206</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7388.1900000000005</v>
      </c>
      <c r="D7" s="29"/>
      <c r="E7" s="68" t="e">
        <f>C7-#REF!</f>
        <v>#REF!</v>
      </c>
      <c r="F7" s="69"/>
    </row>
    <row r="8" spans="1:6" s="36" customFormat="1" ht="16.8">
      <c r="A8" s="33" t="s">
        <v>20</v>
      </c>
      <c r="B8" s="38" t="s">
        <v>131</v>
      </c>
      <c r="C8" s="34">
        <f>C9</f>
        <v>7388.1900000000005</v>
      </c>
      <c r="D8" s="34"/>
      <c r="E8" s="35"/>
      <c r="F8" s="69"/>
    </row>
    <row r="9" spans="1:6" s="36" customFormat="1" ht="16.8">
      <c r="A9" s="37">
        <v>1</v>
      </c>
      <c r="B9" s="38" t="s">
        <v>154</v>
      </c>
      <c r="C9" s="34">
        <v>7388.1900000000005</v>
      </c>
      <c r="D9" s="34"/>
      <c r="E9" s="35"/>
      <c r="F9" s="69"/>
    </row>
    <row r="10" spans="1:6" s="36" customFormat="1" ht="16.8">
      <c r="A10" s="37" t="s">
        <v>23</v>
      </c>
      <c r="B10" s="38" t="s">
        <v>273</v>
      </c>
      <c r="C10" s="34">
        <v>7265.1980000000003</v>
      </c>
      <c r="D10" s="34"/>
      <c r="E10" s="35"/>
      <c r="F10" s="69"/>
    </row>
    <row r="11" spans="1:6" s="36" customFormat="1" ht="16.8">
      <c r="A11" s="37" t="s">
        <v>123</v>
      </c>
      <c r="B11" s="38" t="s">
        <v>274</v>
      </c>
      <c r="C11" s="34">
        <v>7265.1980000000003</v>
      </c>
      <c r="D11" s="34"/>
      <c r="E11" s="35"/>
      <c r="F11" s="69"/>
    </row>
    <row r="12" spans="1:6" s="42" customFormat="1" ht="16.8">
      <c r="A12" s="39" t="s">
        <v>141</v>
      </c>
      <c r="B12" s="40" t="s">
        <v>152</v>
      </c>
      <c r="C12" s="41">
        <v>6487.598</v>
      </c>
      <c r="D12" s="41"/>
      <c r="E12" s="32"/>
      <c r="F12" s="69"/>
    </row>
    <row r="13" spans="1:6" s="42" customFormat="1" ht="16.8">
      <c r="A13" s="39" t="s">
        <v>141</v>
      </c>
      <c r="B13" s="40" t="s">
        <v>181</v>
      </c>
      <c r="C13" s="41">
        <v>777.6</v>
      </c>
      <c r="D13" s="41"/>
      <c r="E13" s="32"/>
      <c r="F13" s="69"/>
    </row>
    <row r="14" spans="1:6" s="36" customFormat="1" ht="16.8">
      <c r="A14" s="37" t="s">
        <v>24</v>
      </c>
      <c r="B14" s="43" t="s">
        <v>275</v>
      </c>
      <c r="C14" s="34">
        <v>122.99199999999999</v>
      </c>
      <c r="D14" s="34"/>
      <c r="E14" s="35"/>
      <c r="F14" s="70"/>
    </row>
    <row r="15" spans="1:6" s="36" customFormat="1" ht="16.8">
      <c r="A15" s="37" t="s">
        <v>123</v>
      </c>
      <c r="B15" s="43" t="s">
        <v>276</v>
      </c>
      <c r="C15" s="34">
        <v>122.99199999999999</v>
      </c>
      <c r="D15" s="34"/>
      <c r="E15" s="35"/>
      <c r="F15" s="70"/>
    </row>
    <row r="16" spans="1:6" s="42" customFormat="1" ht="33.6">
      <c r="A16" s="39" t="s">
        <v>141</v>
      </c>
      <c r="B16" s="40" t="s">
        <v>261</v>
      </c>
      <c r="C16" s="41">
        <v>40.786999999999999</v>
      </c>
      <c r="D16" s="41"/>
      <c r="E16" s="32"/>
      <c r="F16" s="69"/>
    </row>
    <row r="17" spans="1:6" s="42" customFormat="1" ht="33.6">
      <c r="A17" s="39" t="s">
        <v>141</v>
      </c>
      <c r="B17" s="40" t="s">
        <v>198</v>
      </c>
      <c r="C17" s="41">
        <v>0</v>
      </c>
      <c r="D17" s="41"/>
      <c r="E17" s="32"/>
      <c r="F17" s="69"/>
    </row>
    <row r="18" spans="1:6" s="42" customFormat="1" ht="33.6">
      <c r="A18" s="39" t="s">
        <v>141</v>
      </c>
      <c r="B18" s="40" t="s">
        <v>257</v>
      </c>
      <c r="C18" s="41">
        <v>82.204999999999998</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FF0000"/>
  </sheetPr>
  <dimension ref="A1:F21"/>
  <sheetViews>
    <sheetView showZeros="0" zoomScale="85" zoomScaleNormal="85" zoomScaleSheetLayoutView="85" workbookViewId="0">
      <selection sqref="A1:D1"/>
    </sheetView>
  </sheetViews>
  <sheetFormatPr defaultColWidth="9.109375" defaultRowHeight="18"/>
  <cols>
    <col min="1" max="1" width="6.33203125" style="18" customWidth="1"/>
    <col min="2" max="2" width="68.33203125" style="17" customWidth="1"/>
    <col min="3" max="3" width="17" style="17" customWidth="1"/>
    <col min="4" max="4" width="13.5546875" style="17" customWidth="1"/>
    <col min="5" max="5" width="9.88671875" style="17" bestFit="1" customWidth="1"/>
    <col min="6" max="16384" width="9.109375" style="17"/>
  </cols>
  <sheetData>
    <row r="1" spans="1:6">
      <c r="A1" s="292" t="s">
        <v>270</v>
      </c>
      <c r="B1" s="292"/>
      <c r="C1" s="292"/>
      <c r="D1" s="292"/>
    </row>
    <row r="2" spans="1:6">
      <c r="A2" s="292" t="s">
        <v>207</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9998.9259999999995</v>
      </c>
      <c r="D7" s="29"/>
      <c r="E7" s="68" t="e">
        <f>C7-#REF!</f>
        <v>#REF!</v>
      </c>
      <c r="F7" s="69"/>
    </row>
    <row r="8" spans="1:6" s="36" customFormat="1" ht="16.8">
      <c r="A8" s="33" t="s">
        <v>20</v>
      </c>
      <c r="B8" s="38" t="s">
        <v>131</v>
      </c>
      <c r="C8" s="34">
        <f>C9</f>
        <v>9998.9259999999995</v>
      </c>
      <c r="D8" s="34"/>
      <c r="E8" s="35"/>
      <c r="F8" s="69"/>
    </row>
    <row r="9" spans="1:6" s="36" customFormat="1" ht="16.8">
      <c r="A9" s="37">
        <v>1</v>
      </c>
      <c r="B9" s="38" t="s">
        <v>154</v>
      </c>
      <c r="C9" s="34">
        <v>9998.9259999999995</v>
      </c>
      <c r="D9" s="34"/>
      <c r="E9" s="35"/>
      <c r="F9" s="69"/>
    </row>
    <row r="10" spans="1:6" s="36" customFormat="1" ht="16.8">
      <c r="A10" s="37" t="s">
        <v>23</v>
      </c>
      <c r="B10" s="38" t="s">
        <v>273</v>
      </c>
      <c r="C10" s="34">
        <v>9798.530999999999</v>
      </c>
      <c r="D10" s="34"/>
      <c r="E10" s="35"/>
      <c r="F10" s="69"/>
    </row>
    <row r="11" spans="1:6" s="36" customFormat="1" ht="16.8">
      <c r="A11" s="37" t="s">
        <v>123</v>
      </c>
      <c r="B11" s="38" t="s">
        <v>274</v>
      </c>
      <c r="C11" s="34">
        <v>9798.530999999999</v>
      </c>
      <c r="D11" s="34"/>
      <c r="E11" s="35"/>
      <c r="F11" s="69"/>
    </row>
    <row r="12" spans="1:6" s="42" customFormat="1" ht="16.8">
      <c r="A12" s="39" t="s">
        <v>141</v>
      </c>
      <c r="B12" s="40" t="s">
        <v>152</v>
      </c>
      <c r="C12" s="41">
        <v>8802.2309999999998</v>
      </c>
      <c r="D12" s="41"/>
      <c r="E12" s="32"/>
      <c r="F12" s="69"/>
    </row>
    <row r="13" spans="1:6" s="42" customFormat="1" ht="16.8">
      <c r="A13" s="39" t="s">
        <v>141</v>
      </c>
      <c r="B13" s="40" t="s">
        <v>181</v>
      </c>
      <c r="C13" s="41">
        <v>996.30000000000007</v>
      </c>
      <c r="D13" s="41"/>
      <c r="E13" s="32"/>
      <c r="F13" s="69"/>
    </row>
    <row r="14" spans="1:6" s="36" customFormat="1" ht="16.8">
      <c r="A14" s="37" t="s">
        <v>24</v>
      </c>
      <c r="B14" s="43" t="s">
        <v>275</v>
      </c>
      <c r="C14" s="34">
        <v>200.39499999999998</v>
      </c>
      <c r="D14" s="34"/>
      <c r="E14" s="35"/>
      <c r="F14" s="70"/>
    </row>
    <row r="15" spans="1:6" s="36" customFormat="1" ht="16.8">
      <c r="A15" s="37" t="s">
        <v>123</v>
      </c>
      <c r="B15" s="43" t="s">
        <v>276</v>
      </c>
      <c r="C15" s="34">
        <v>200.39499999999998</v>
      </c>
      <c r="D15" s="34"/>
      <c r="E15" s="35"/>
      <c r="F15" s="70"/>
    </row>
    <row r="16" spans="1:6" s="42" customFormat="1" ht="33.6">
      <c r="A16" s="39" t="s">
        <v>141</v>
      </c>
      <c r="B16" s="40" t="s">
        <v>261</v>
      </c>
      <c r="C16" s="41">
        <v>101.96899999999999</v>
      </c>
      <c r="D16" s="41"/>
      <c r="E16" s="32"/>
      <c r="F16" s="69"/>
    </row>
    <row r="17" spans="1:6" s="42" customFormat="1" ht="33.6">
      <c r="A17" s="39" t="s">
        <v>141</v>
      </c>
      <c r="B17" s="40" t="s">
        <v>198</v>
      </c>
      <c r="C17" s="41">
        <v>0</v>
      </c>
      <c r="D17" s="41"/>
      <c r="E17" s="32"/>
      <c r="F17" s="69"/>
    </row>
    <row r="18" spans="1:6" s="42" customFormat="1" ht="33.6">
      <c r="A18" s="39" t="s">
        <v>141</v>
      </c>
      <c r="B18" s="40" t="s">
        <v>257</v>
      </c>
      <c r="C18" s="41">
        <v>98.426000000000002</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FF0000"/>
  </sheetPr>
  <dimension ref="A1:F21"/>
  <sheetViews>
    <sheetView showZeros="0" zoomScale="85" zoomScaleNormal="85" zoomScaleSheetLayoutView="85" workbookViewId="0">
      <selection sqref="A1:D1"/>
    </sheetView>
  </sheetViews>
  <sheetFormatPr defaultColWidth="9.109375" defaultRowHeight="18"/>
  <cols>
    <col min="1" max="1" width="5.88671875" style="18" customWidth="1"/>
    <col min="2" max="2" width="65.44140625" style="17" customWidth="1"/>
    <col min="3" max="3" width="15.5546875" style="17" customWidth="1"/>
    <col min="4" max="4" width="13.6640625" style="17" customWidth="1"/>
    <col min="5" max="5" width="9.88671875" style="17" bestFit="1" customWidth="1"/>
    <col min="6" max="16384" width="9.109375" style="17"/>
  </cols>
  <sheetData>
    <row r="1" spans="1:6">
      <c r="A1" s="292" t="s">
        <v>270</v>
      </c>
      <c r="B1" s="292"/>
      <c r="C1" s="292"/>
      <c r="D1" s="292"/>
    </row>
    <row r="2" spans="1:6">
      <c r="A2" s="292" t="s">
        <v>208</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10135.204</v>
      </c>
      <c r="D7" s="29"/>
      <c r="E7" s="68" t="e">
        <f>C7-#REF!</f>
        <v>#REF!</v>
      </c>
      <c r="F7" s="69"/>
    </row>
    <row r="8" spans="1:6" s="36" customFormat="1" ht="16.8">
      <c r="A8" s="33" t="s">
        <v>20</v>
      </c>
      <c r="B8" s="38" t="s">
        <v>131</v>
      </c>
      <c r="C8" s="34">
        <f>C9</f>
        <v>10135.204</v>
      </c>
      <c r="D8" s="34"/>
      <c r="E8" s="35"/>
      <c r="F8" s="69"/>
    </row>
    <row r="9" spans="1:6" s="36" customFormat="1" ht="16.8">
      <c r="A9" s="37">
        <v>1</v>
      </c>
      <c r="B9" s="38" t="s">
        <v>172</v>
      </c>
      <c r="C9" s="34">
        <v>10135.204</v>
      </c>
      <c r="D9" s="34"/>
      <c r="E9" s="35"/>
      <c r="F9" s="69"/>
    </row>
    <row r="10" spans="1:6" s="36" customFormat="1" ht="16.8">
      <c r="A10" s="37" t="s">
        <v>23</v>
      </c>
      <c r="B10" s="38" t="s">
        <v>273</v>
      </c>
      <c r="C10" s="34">
        <v>9953.2569999999996</v>
      </c>
      <c r="D10" s="34"/>
      <c r="E10" s="35"/>
      <c r="F10" s="69"/>
    </row>
    <row r="11" spans="1:6" s="36" customFormat="1" ht="16.8">
      <c r="A11" s="37" t="s">
        <v>123</v>
      </c>
      <c r="B11" s="38" t="s">
        <v>274</v>
      </c>
      <c r="C11" s="34">
        <v>9953.2569999999996</v>
      </c>
      <c r="D11" s="34"/>
      <c r="E11" s="35"/>
      <c r="F11" s="69"/>
    </row>
    <row r="12" spans="1:6" s="42" customFormat="1" ht="16.8">
      <c r="A12" s="39" t="s">
        <v>141</v>
      </c>
      <c r="B12" s="40" t="s">
        <v>152</v>
      </c>
      <c r="C12" s="41">
        <v>8859.7569999999996</v>
      </c>
      <c r="D12" s="41"/>
      <c r="E12" s="32"/>
      <c r="F12" s="69"/>
    </row>
    <row r="13" spans="1:6" s="42" customFormat="1" ht="16.8">
      <c r="A13" s="39" t="s">
        <v>141</v>
      </c>
      <c r="B13" s="40" t="s">
        <v>181</v>
      </c>
      <c r="C13" s="41">
        <v>1093.5</v>
      </c>
      <c r="D13" s="41"/>
      <c r="E13" s="32"/>
      <c r="F13" s="69"/>
    </row>
    <row r="14" spans="1:6" s="36" customFormat="1" ht="16.8">
      <c r="A14" s="37" t="s">
        <v>24</v>
      </c>
      <c r="B14" s="43" t="s">
        <v>275</v>
      </c>
      <c r="C14" s="34">
        <v>181.947</v>
      </c>
      <c r="D14" s="34"/>
      <c r="E14" s="35"/>
      <c r="F14" s="70"/>
    </row>
    <row r="15" spans="1:6" s="36" customFormat="1" ht="16.8">
      <c r="A15" s="37" t="s">
        <v>123</v>
      </c>
      <c r="B15" s="43" t="s">
        <v>276</v>
      </c>
      <c r="C15" s="34">
        <v>181.947</v>
      </c>
      <c r="D15" s="34"/>
      <c r="E15" s="35"/>
      <c r="F15" s="70"/>
    </row>
    <row r="16" spans="1:6" s="42" customFormat="1" ht="33.6">
      <c r="A16" s="39" t="s">
        <v>141</v>
      </c>
      <c r="B16" s="40" t="s">
        <v>261</v>
      </c>
      <c r="C16" s="41">
        <v>60.978999999999999</v>
      </c>
      <c r="D16" s="41"/>
      <c r="E16" s="32"/>
      <c r="F16" s="69"/>
    </row>
    <row r="17" spans="1:6" s="42" customFormat="1" ht="33.6">
      <c r="A17" s="39" t="s">
        <v>141</v>
      </c>
      <c r="B17" s="40" t="s">
        <v>198</v>
      </c>
      <c r="C17" s="41">
        <v>0</v>
      </c>
      <c r="D17" s="41"/>
      <c r="E17" s="32"/>
      <c r="F17" s="69"/>
    </row>
    <row r="18" spans="1:6" s="42" customFormat="1" ht="33.6">
      <c r="A18" s="39" t="s">
        <v>141</v>
      </c>
      <c r="B18" s="40" t="s">
        <v>257</v>
      </c>
      <c r="C18" s="41">
        <v>120.968</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FF0000"/>
  </sheetPr>
  <dimension ref="A1:F21"/>
  <sheetViews>
    <sheetView showZeros="0" zoomScale="85" zoomScaleNormal="85" zoomScaleSheetLayoutView="85" workbookViewId="0">
      <selection sqref="A1:D1"/>
    </sheetView>
  </sheetViews>
  <sheetFormatPr defaultColWidth="9.109375" defaultRowHeight="18"/>
  <cols>
    <col min="1" max="1" width="5.6640625" style="18" customWidth="1"/>
    <col min="2" max="2" width="61.5546875" style="17" customWidth="1"/>
    <col min="3" max="3" width="14.88671875" style="17" customWidth="1"/>
    <col min="4" max="4" width="14.5546875" style="17" customWidth="1"/>
    <col min="5" max="5" width="9.88671875" style="17" bestFit="1" customWidth="1"/>
    <col min="6" max="16384" width="9.109375" style="17"/>
  </cols>
  <sheetData>
    <row r="1" spans="1:6">
      <c r="A1" s="292" t="s">
        <v>270</v>
      </c>
      <c r="B1" s="292"/>
      <c r="C1" s="292"/>
      <c r="D1" s="292"/>
    </row>
    <row r="2" spans="1:6">
      <c r="A2" s="292" t="s">
        <v>209</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c r="A6" s="24" t="s">
        <v>13</v>
      </c>
      <c r="B6" s="25" t="s">
        <v>199</v>
      </c>
      <c r="C6" s="26"/>
      <c r="D6" s="26"/>
    </row>
    <row r="7" spans="1:6" s="30" customFormat="1" ht="16.8">
      <c r="A7" s="27" t="s">
        <v>14</v>
      </c>
      <c r="B7" s="28" t="s">
        <v>200</v>
      </c>
      <c r="C7" s="29">
        <f>C8</f>
        <v>6740.1309999999994</v>
      </c>
      <c r="D7" s="29"/>
      <c r="E7" s="68" t="e">
        <f>C7-#REF!</f>
        <v>#REF!</v>
      </c>
      <c r="F7" s="69"/>
    </row>
    <row r="8" spans="1:6" s="36" customFormat="1" ht="16.8">
      <c r="A8" s="33" t="s">
        <v>20</v>
      </c>
      <c r="B8" s="38" t="s">
        <v>131</v>
      </c>
      <c r="C8" s="34">
        <f>C9</f>
        <v>6740.1309999999994</v>
      </c>
      <c r="D8" s="34"/>
      <c r="E8" s="35"/>
      <c r="F8" s="69"/>
    </row>
    <row r="9" spans="1:6" s="36" customFormat="1" ht="16.8">
      <c r="A9" s="37">
        <v>1</v>
      </c>
      <c r="B9" s="38" t="s">
        <v>172</v>
      </c>
      <c r="C9" s="34">
        <v>6740.1309999999994</v>
      </c>
      <c r="D9" s="34"/>
      <c r="E9" s="35"/>
      <c r="F9" s="69"/>
    </row>
    <row r="10" spans="1:6" s="36" customFormat="1" ht="16.8">
      <c r="A10" s="37" t="s">
        <v>23</v>
      </c>
      <c r="B10" s="38" t="s">
        <v>273</v>
      </c>
      <c r="C10" s="34">
        <v>6647.6679999999997</v>
      </c>
      <c r="D10" s="34"/>
      <c r="E10" s="35"/>
      <c r="F10" s="69"/>
    </row>
    <row r="11" spans="1:6" s="36" customFormat="1" ht="16.8">
      <c r="A11" s="37" t="s">
        <v>123</v>
      </c>
      <c r="B11" s="38" t="s">
        <v>274</v>
      </c>
      <c r="C11" s="34">
        <v>6647.6679999999997</v>
      </c>
      <c r="D11" s="34"/>
      <c r="E11" s="35"/>
      <c r="F11" s="69"/>
    </row>
    <row r="12" spans="1:6" s="42" customFormat="1" ht="16.8">
      <c r="A12" s="39" t="s">
        <v>141</v>
      </c>
      <c r="B12" s="40" t="s">
        <v>152</v>
      </c>
      <c r="C12" s="41">
        <v>5942.9679999999998</v>
      </c>
      <c r="D12" s="41"/>
      <c r="E12" s="32"/>
      <c r="F12" s="69"/>
    </row>
    <row r="13" spans="1:6" s="42" customFormat="1" ht="16.8">
      <c r="A13" s="39" t="s">
        <v>141</v>
      </c>
      <c r="B13" s="40" t="s">
        <v>181</v>
      </c>
      <c r="C13" s="41">
        <v>704.7</v>
      </c>
      <c r="D13" s="41"/>
      <c r="E13" s="32"/>
      <c r="F13" s="69"/>
    </row>
    <row r="14" spans="1:6" s="36" customFormat="1" ht="16.8">
      <c r="A14" s="37" t="s">
        <v>24</v>
      </c>
      <c r="B14" s="43" t="s">
        <v>275</v>
      </c>
      <c r="C14" s="34">
        <v>92.462999999999994</v>
      </c>
      <c r="D14" s="34"/>
      <c r="E14" s="35"/>
      <c r="F14" s="70"/>
    </row>
    <row r="15" spans="1:6" s="36" customFormat="1" ht="16.8">
      <c r="A15" s="37" t="s">
        <v>123</v>
      </c>
      <c r="B15" s="43" t="s">
        <v>276</v>
      </c>
      <c r="C15" s="34">
        <v>92.462999999999994</v>
      </c>
      <c r="D15" s="34"/>
      <c r="E15" s="35"/>
      <c r="F15" s="70"/>
    </row>
    <row r="16" spans="1:6" s="42" customFormat="1" ht="33.6">
      <c r="A16" s="39" t="s">
        <v>141</v>
      </c>
      <c r="B16" s="40" t="s">
        <v>261</v>
      </c>
      <c r="C16" s="41">
        <v>36.344999999999999</v>
      </c>
      <c r="D16" s="41"/>
      <c r="E16" s="32"/>
      <c r="F16" s="69"/>
    </row>
    <row r="17" spans="1:6" s="42" customFormat="1" ht="33.6">
      <c r="A17" s="39" t="s">
        <v>141</v>
      </c>
      <c r="B17" s="40" t="s">
        <v>198</v>
      </c>
      <c r="C17" s="41">
        <v>0</v>
      </c>
      <c r="D17" s="41"/>
      <c r="E17" s="32"/>
      <c r="F17" s="69"/>
    </row>
    <row r="18" spans="1:6" s="42" customFormat="1" ht="33.6">
      <c r="A18" s="39" t="s">
        <v>141</v>
      </c>
      <c r="B18" s="40" t="s">
        <v>257</v>
      </c>
      <c r="C18" s="41">
        <v>56.118000000000002</v>
      </c>
      <c r="D18" s="41"/>
      <c r="E18" s="32"/>
      <c r="F18" s="69"/>
    </row>
    <row r="20" spans="1:6">
      <c r="B20" s="31" t="s">
        <v>29</v>
      </c>
      <c r="C20" s="31"/>
    </row>
    <row r="21" spans="1:6" ht="33" customHeight="1">
      <c r="B21" s="294" t="s">
        <v>266</v>
      </c>
      <c r="C21" s="294"/>
      <c r="D21" s="294"/>
    </row>
  </sheetData>
  <mergeCells count="4">
    <mergeCell ref="A1:D1"/>
    <mergeCell ref="A2:D2"/>
    <mergeCell ref="A3:D3"/>
    <mergeCell ref="B21:D21"/>
  </mergeCells>
  <printOptions horizontalCentered="1"/>
  <pageMargins left="0.5" right="0.5" top="0.75" bottom="0.5" header="0.75" footer="0.5"/>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FF0000"/>
  </sheetPr>
  <dimension ref="A1:F31"/>
  <sheetViews>
    <sheetView showZeros="0" zoomScale="85" zoomScaleNormal="85" zoomScaleSheetLayoutView="85" workbookViewId="0">
      <selection activeCell="P27" sqref="P27"/>
    </sheetView>
  </sheetViews>
  <sheetFormatPr defaultColWidth="9.109375" defaultRowHeight="18"/>
  <cols>
    <col min="1" max="1" width="5.88671875" style="18" customWidth="1"/>
    <col min="2" max="2" width="65" style="17" customWidth="1"/>
    <col min="3" max="3" width="14.44140625" style="17" customWidth="1"/>
    <col min="4" max="4" width="13.33203125" style="17" customWidth="1"/>
    <col min="5" max="16384" width="9.109375" style="17"/>
  </cols>
  <sheetData>
    <row r="1" spans="1:6">
      <c r="A1" s="292" t="s">
        <v>270</v>
      </c>
      <c r="B1" s="292"/>
      <c r="C1" s="292"/>
      <c r="D1" s="292"/>
    </row>
    <row r="2" spans="1:6">
      <c r="A2" s="292" t="s">
        <v>210</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ht="24" customHeight="1">
      <c r="A6" s="24" t="s">
        <v>13</v>
      </c>
      <c r="B6" s="25" t="s">
        <v>199</v>
      </c>
      <c r="C6" s="26"/>
      <c r="D6" s="26"/>
    </row>
    <row r="7" spans="1:6" s="30" customFormat="1" ht="26.25" customHeight="1">
      <c r="A7" s="27" t="s">
        <v>14</v>
      </c>
      <c r="B7" s="28" t="s">
        <v>200</v>
      </c>
      <c r="C7" s="29">
        <f>C8</f>
        <v>8315.616</v>
      </c>
      <c r="D7" s="29"/>
      <c r="E7" s="68" t="e">
        <f>C7-#REF!</f>
        <v>#REF!</v>
      </c>
      <c r="F7" s="69"/>
    </row>
    <row r="8" spans="1:6" s="36" customFormat="1" ht="27.75" customHeight="1">
      <c r="A8" s="33" t="s">
        <v>20</v>
      </c>
      <c r="B8" s="38" t="s">
        <v>131</v>
      </c>
      <c r="C8" s="34">
        <v>8315.616</v>
      </c>
      <c r="D8" s="34"/>
      <c r="E8" s="35"/>
      <c r="F8" s="69"/>
    </row>
    <row r="9" spans="1:6" s="36" customFormat="1" ht="16.8">
      <c r="A9" s="37">
        <v>1</v>
      </c>
      <c r="B9" s="38" t="s">
        <v>154</v>
      </c>
      <c r="C9" s="34">
        <v>3690.4190000000003</v>
      </c>
      <c r="D9" s="34"/>
      <c r="E9" s="35"/>
      <c r="F9" s="69"/>
    </row>
    <row r="10" spans="1:6" s="36" customFormat="1" ht="16.8">
      <c r="A10" s="37" t="s">
        <v>23</v>
      </c>
      <c r="B10" s="38" t="s">
        <v>273</v>
      </c>
      <c r="C10" s="34">
        <v>3224.9700000000003</v>
      </c>
      <c r="D10" s="34"/>
      <c r="E10" s="35"/>
      <c r="F10" s="69"/>
    </row>
    <row r="11" spans="1:6" s="36" customFormat="1" ht="16.8">
      <c r="A11" s="37" t="s">
        <v>123</v>
      </c>
      <c r="B11" s="38" t="s">
        <v>274</v>
      </c>
      <c r="C11" s="34">
        <v>3224.9700000000003</v>
      </c>
      <c r="D11" s="34"/>
      <c r="E11" s="35"/>
      <c r="F11" s="69"/>
    </row>
    <row r="12" spans="1:6" s="42" customFormat="1" ht="16.8">
      <c r="A12" s="39" t="s">
        <v>141</v>
      </c>
      <c r="B12" s="40" t="s">
        <v>152</v>
      </c>
      <c r="C12" s="41">
        <v>2957.67</v>
      </c>
      <c r="D12" s="41"/>
      <c r="E12" s="32"/>
      <c r="F12" s="69"/>
    </row>
    <row r="13" spans="1:6" s="42" customFormat="1" ht="16.8">
      <c r="A13" s="39" t="s">
        <v>141</v>
      </c>
      <c r="B13" s="40" t="s">
        <v>181</v>
      </c>
      <c r="C13" s="41">
        <v>267.3</v>
      </c>
      <c r="D13" s="41"/>
      <c r="E13" s="32"/>
      <c r="F13" s="69"/>
    </row>
    <row r="14" spans="1:6" s="36" customFormat="1" ht="16.8">
      <c r="A14" s="37" t="s">
        <v>24</v>
      </c>
      <c r="B14" s="43" t="s">
        <v>275</v>
      </c>
      <c r="C14" s="34">
        <v>465.44899999999996</v>
      </c>
      <c r="D14" s="34"/>
      <c r="E14" s="35"/>
      <c r="F14" s="70"/>
    </row>
    <row r="15" spans="1:6" s="36" customFormat="1" ht="16.8">
      <c r="A15" s="37" t="s">
        <v>123</v>
      </c>
      <c r="B15" s="43" t="s">
        <v>276</v>
      </c>
      <c r="C15" s="34">
        <v>465.44899999999996</v>
      </c>
      <c r="D15" s="34"/>
      <c r="E15" s="35"/>
      <c r="F15" s="70"/>
    </row>
    <row r="16" spans="1:6" s="42" customFormat="1" ht="33.6">
      <c r="A16" s="39" t="s">
        <v>141</v>
      </c>
      <c r="B16" s="40" t="s">
        <v>261</v>
      </c>
      <c r="C16" s="41">
        <v>10.298</v>
      </c>
      <c r="D16" s="41"/>
      <c r="E16" s="32"/>
      <c r="F16" s="69"/>
    </row>
    <row r="17" spans="1:6" s="42" customFormat="1" ht="33.6">
      <c r="A17" s="39" t="s">
        <v>141</v>
      </c>
      <c r="B17" s="40" t="s">
        <v>198</v>
      </c>
      <c r="C17" s="41">
        <v>334.59699999999998</v>
      </c>
      <c r="D17" s="41"/>
      <c r="E17" s="32"/>
      <c r="F17" s="69"/>
    </row>
    <row r="18" spans="1:6" s="42" customFormat="1" ht="33.6">
      <c r="A18" s="39" t="s">
        <v>141</v>
      </c>
      <c r="B18" s="40" t="s">
        <v>257</v>
      </c>
      <c r="C18" s="41">
        <v>120.554</v>
      </c>
      <c r="D18" s="41"/>
      <c r="E18" s="32"/>
      <c r="F18" s="69"/>
    </row>
    <row r="19" spans="1:6" s="36" customFormat="1" ht="16.8">
      <c r="A19" s="37">
        <v>2</v>
      </c>
      <c r="B19" s="38" t="s">
        <v>172</v>
      </c>
      <c r="C19" s="34">
        <v>4625.1970000000001</v>
      </c>
      <c r="D19" s="34"/>
      <c r="E19" s="35"/>
      <c r="F19" s="69"/>
    </row>
    <row r="20" spans="1:6" s="36" customFormat="1" ht="16.8">
      <c r="A20" s="37" t="s">
        <v>23</v>
      </c>
      <c r="B20" s="38" t="s">
        <v>273</v>
      </c>
      <c r="C20" s="34">
        <v>3679.8630000000003</v>
      </c>
      <c r="D20" s="34"/>
      <c r="E20" s="35"/>
      <c r="F20" s="69"/>
    </row>
    <row r="21" spans="1:6" s="36" customFormat="1" ht="16.8">
      <c r="A21" s="37" t="s">
        <v>123</v>
      </c>
      <c r="B21" s="38" t="s">
        <v>274</v>
      </c>
      <c r="C21" s="34">
        <v>3679.8630000000003</v>
      </c>
      <c r="D21" s="34"/>
      <c r="E21" s="35"/>
      <c r="F21" s="69"/>
    </row>
    <row r="22" spans="1:6" s="42" customFormat="1" ht="16.8">
      <c r="A22" s="39" t="s">
        <v>141</v>
      </c>
      <c r="B22" s="40" t="s">
        <v>152</v>
      </c>
      <c r="C22" s="41">
        <v>3412.5630000000001</v>
      </c>
      <c r="D22" s="41"/>
      <c r="E22" s="32"/>
      <c r="F22" s="69"/>
    </row>
    <row r="23" spans="1:6" s="42" customFormat="1" ht="16.8">
      <c r="A23" s="39" t="s">
        <v>141</v>
      </c>
      <c r="B23" s="40" t="s">
        <v>181</v>
      </c>
      <c r="C23" s="41">
        <v>267.3</v>
      </c>
      <c r="D23" s="41"/>
      <c r="E23" s="32"/>
      <c r="F23" s="69"/>
    </row>
    <row r="24" spans="1:6" s="36" customFormat="1" ht="16.8">
      <c r="A24" s="37" t="s">
        <v>24</v>
      </c>
      <c r="B24" s="43" t="s">
        <v>275</v>
      </c>
      <c r="C24" s="34">
        <v>945.33400000000006</v>
      </c>
      <c r="D24" s="34"/>
      <c r="E24" s="35"/>
      <c r="F24" s="70"/>
    </row>
    <row r="25" spans="1:6" s="36" customFormat="1" ht="16.8">
      <c r="A25" s="37" t="s">
        <v>123</v>
      </c>
      <c r="B25" s="43" t="s">
        <v>276</v>
      </c>
      <c r="C25" s="34">
        <v>945.33400000000006</v>
      </c>
      <c r="D25" s="34"/>
      <c r="E25" s="35"/>
      <c r="F25" s="70"/>
    </row>
    <row r="26" spans="1:6" s="42" customFormat="1" ht="33.6">
      <c r="A26" s="39" t="s">
        <v>141</v>
      </c>
      <c r="B26" s="40" t="s">
        <v>261</v>
      </c>
      <c r="C26" s="41">
        <v>5.25</v>
      </c>
      <c r="D26" s="41"/>
      <c r="E26" s="32"/>
      <c r="F26" s="69"/>
    </row>
    <row r="27" spans="1:6" s="42" customFormat="1" ht="33.6">
      <c r="A27" s="39" t="s">
        <v>141</v>
      </c>
      <c r="B27" s="40" t="s">
        <v>198</v>
      </c>
      <c r="C27" s="41">
        <v>793.67700000000002</v>
      </c>
      <c r="D27" s="41"/>
      <c r="E27" s="32"/>
      <c r="F27" s="69"/>
    </row>
    <row r="28" spans="1:6" s="42" customFormat="1" ht="33.6">
      <c r="A28" s="39" t="s">
        <v>141</v>
      </c>
      <c r="B28" s="40" t="s">
        <v>257</v>
      </c>
      <c r="C28" s="41">
        <v>146.40700000000001</v>
      </c>
      <c r="D28" s="41"/>
      <c r="E28" s="32"/>
      <c r="F28" s="69"/>
    </row>
    <row r="30" spans="1:6">
      <c r="B30" s="31" t="s">
        <v>29</v>
      </c>
      <c r="C30" s="31"/>
    </row>
    <row r="31" spans="1:6" ht="33" customHeight="1">
      <c r="B31" s="294" t="s">
        <v>266</v>
      </c>
      <c r="C31" s="294"/>
      <c r="D31" s="294"/>
    </row>
  </sheetData>
  <mergeCells count="4">
    <mergeCell ref="A1:D1"/>
    <mergeCell ref="A2:D2"/>
    <mergeCell ref="A3:D3"/>
    <mergeCell ref="B31:D31"/>
  </mergeCells>
  <printOptions horizontalCentered="1"/>
  <pageMargins left="0.5" right="0.5" top="0.75" bottom="0.5" header="0.7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workbookViewId="0">
      <selection activeCell="G19" sqref="G19"/>
    </sheetView>
  </sheetViews>
  <sheetFormatPr defaultColWidth="10.44140625" defaultRowHeight="13.8"/>
  <cols>
    <col min="1" max="1" width="5.5546875" style="125" customWidth="1"/>
    <col min="2" max="2" width="36.109375" style="125" customWidth="1"/>
    <col min="3" max="5" width="19.5546875" style="125" customWidth="1"/>
    <col min="6" max="6" width="19.88671875" style="126" customWidth="1"/>
    <col min="7" max="7" width="19" style="126" customWidth="1"/>
    <col min="8" max="8" width="19.33203125" style="126" customWidth="1"/>
    <col min="9" max="11" width="16.44140625" style="126" customWidth="1"/>
    <col min="12" max="13" width="18" style="126" customWidth="1"/>
    <col min="14" max="14" width="16.44140625" style="126" customWidth="1"/>
    <col min="15" max="16" width="18" style="126" customWidth="1"/>
    <col min="17" max="17" width="16.44140625" style="128" customWidth="1"/>
    <col min="18" max="18" width="29.44140625" style="126" customWidth="1"/>
    <col min="19" max="19" width="14.44140625" style="126" bestFit="1" customWidth="1"/>
    <col min="20" max="16384" width="10.44140625" style="126"/>
  </cols>
  <sheetData>
    <row r="1" spans="1:17">
      <c r="A1" s="124"/>
      <c r="H1" s="127"/>
    </row>
    <row r="2" spans="1:17" ht="15" customHeight="1">
      <c r="A2" s="250" t="s">
        <v>365</v>
      </c>
      <c r="B2" s="250"/>
      <c r="C2" s="250"/>
      <c r="D2" s="250"/>
      <c r="E2" s="250"/>
      <c r="F2" s="250"/>
      <c r="G2" s="250"/>
      <c r="H2" s="250"/>
      <c r="I2" s="250"/>
      <c r="J2" s="250"/>
      <c r="K2" s="250"/>
      <c r="L2" s="250"/>
      <c r="M2" s="250"/>
      <c r="N2" s="250"/>
      <c r="O2" s="250"/>
      <c r="P2" s="250"/>
      <c r="Q2" s="250"/>
    </row>
    <row r="3" spans="1:17">
      <c r="A3" s="251"/>
      <c r="B3" s="251"/>
      <c r="C3" s="251"/>
      <c r="D3" s="251"/>
      <c r="E3" s="251"/>
      <c r="F3" s="251"/>
      <c r="G3" s="251"/>
      <c r="H3" s="251"/>
      <c r="I3" s="251"/>
      <c r="J3" s="251"/>
      <c r="K3" s="251"/>
      <c r="L3" s="251"/>
      <c r="M3" s="251"/>
      <c r="N3" s="251"/>
      <c r="O3" s="251"/>
      <c r="P3" s="251"/>
      <c r="Q3" s="251"/>
    </row>
    <row r="4" spans="1:17">
      <c r="A4" s="129"/>
      <c r="B4" s="130"/>
      <c r="C4" s="130"/>
      <c r="D4" s="130"/>
      <c r="E4" s="130"/>
      <c r="F4" s="129"/>
      <c r="G4" s="129"/>
      <c r="O4" s="131" t="s">
        <v>366</v>
      </c>
    </row>
    <row r="5" spans="1:17" ht="15.75" customHeight="1">
      <c r="A5" s="252" t="s">
        <v>55</v>
      </c>
      <c r="B5" s="252" t="s">
        <v>304</v>
      </c>
      <c r="C5" s="253" t="s">
        <v>367</v>
      </c>
      <c r="D5" s="254"/>
      <c r="E5" s="255"/>
      <c r="F5" s="256" t="s">
        <v>119</v>
      </c>
      <c r="G5" s="256"/>
      <c r="H5" s="256"/>
      <c r="I5" s="256" t="s">
        <v>117</v>
      </c>
      <c r="J5" s="256"/>
      <c r="K5" s="256"/>
      <c r="L5" s="256" t="s">
        <v>118</v>
      </c>
      <c r="M5" s="256"/>
      <c r="N5" s="256"/>
      <c r="O5" s="257" t="s">
        <v>368</v>
      </c>
      <c r="P5" s="257"/>
      <c r="Q5" s="257"/>
    </row>
    <row r="6" spans="1:17" ht="25.5" customHeight="1">
      <c r="A6" s="252"/>
      <c r="B6" s="252"/>
      <c r="C6" s="249" t="s">
        <v>369</v>
      </c>
      <c r="D6" s="249" t="s">
        <v>370</v>
      </c>
      <c r="E6" s="249" t="s">
        <v>371</v>
      </c>
      <c r="F6" s="249" t="s">
        <v>369</v>
      </c>
      <c r="G6" s="249" t="s">
        <v>370</v>
      </c>
      <c r="H6" s="249" t="s">
        <v>371</v>
      </c>
      <c r="I6" s="249" t="s">
        <v>369</v>
      </c>
      <c r="J6" s="249" t="s">
        <v>370</v>
      </c>
      <c r="K6" s="249" t="s">
        <v>371</v>
      </c>
      <c r="L6" s="249" t="s">
        <v>369</v>
      </c>
      <c r="M6" s="249" t="s">
        <v>370</v>
      </c>
      <c r="N6" s="249" t="s">
        <v>371</v>
      </c>
      <c r="O6" s="249" t="s">
        <v>369</v>
      </c>
      <c r="P6" s="249" t="s">
        <v>370</v>
      </c>
      <c r="Q6" s="258" t="s">
        <v>371</v>
      </c>
    </row>
    <row r="7" spans="1:17" ht="25.5" customHeight="1">
      <c r="A7" s="252"/>
      <c r="B7" s="252"/>
      <c r="C7" s="249"/>
      <c r="D7" s="249"/>
      <c r="E7" s="249"/>
      <c r="F7" s="249"/>
      <c r="G7" s="249"/>
      <c r="H7" s="249"/>
      <c r="I7" s="249"/>
      <c r="J7" s="249"/>
      <c r="K7" s="249"/>
      <c r="L7" s="249"/>
      <c r="M7" s="249"/>
      <c r="N7" s="249"/>
      <c r="O7" s="249"/>
      <c r="P7" s="249"/>
      <c r="Q7" s="258"/>
    </row>
    <row r="8" spans="1:17" s="136" customFormat="1">
      <c r="A8" s="132"/>
      <c r="B8" s="133" t="s">
        <v>22</v>
      </c>
      <c r="C8" s="134">
        <f t="shared" ref="C8:E8" si="0">C9</f>
        <v>81966208000</v>
      </c>
      <c r="D8" s="134">
        <f t="shared" si="0"/>
        <v>39978027945</v>
      </c>
      <c r="E8" s="134">
        <f t="shared" si="0"/>
        <v>41988180055</v>
      </c>
      <c r="F8" s="134">
        <f>F9</f>
        <v>8847227000</v>
      </c>
      <c r="G8" s="134">
        <f t="shared" ref="G8:Q8" si="1">G9</f>
        <v>4111707830</v>
      </c>
      <c r="H8" s="134">
        <f t="shared" si="1"/>
        <v>4735519170</v>
      </c>
      <c r="I8" s="134">
        <f t="shared" si="1"/>
        <v>9911582000</v>
      </c>
      <c r="J8" s="134">
        <f t="shared" si="1"/>
        <v>5442941730</v>
      </c>
      <c r="K8" s="134">
        <f t="shared" si="1"/>
        <v>4468640270</v>
      </c>
      <c r="L8" s="134">
        <f t="shared" si="1"/>
        <v>8847554000</v>
      </c>
      <c r="M8" s="134">
        <f t="shared" si="1"/>
        <v>4305056629</v>
      </c>
      <c r="N8" s="134">
        <f t="shared" si="1"/>
        <v>4542497371</v>
      </c>
      <c r="O8" s="134">
        <f t="shared" si="1"/>
        <v>27606363000</v>
      </c>
      <c r="P8" s="134">
        <f t="shared" si="1"/>
        <v>13859706189</v>
      </c>
      <c r="Q8" s="135">
        <f t="shared" si="1"/>
        <v>13746656811</v>
      </c>
    </row>
    <row r="9" spans="1:17" s="127" customFormat="1" ht="27.6">
      <c r="A9" s="132" t="s">
        <v>14</v>
      </c>
      <c r="B9" s="137" t="s">
        <v>372</v>
      </c>
      <c r="C9" s="138">
        <f t="shared" ref="C9:Q9" si="2">C10+C13+C88</f>
        <v>81966208000</v>
      </c>
      <c r="D9" s="138">
        <f t="shared" si="2"/>
        <v>39978027945</v>
      </c>
      <c r="E9" s="138">
        <f t="shared" si="2"/>
        <v>41988180055</v>
      </c>
      <c r="F9" s="138">
        <f t="shared" si="2"/>
        <v>8847227000</v>
      </c>
      <c r="G9" s="138">
        <f t="shared" si="2"/>
        <v>4111707830</v>
      </c>
      <c r="H9" s="138">
        <f t="shared" si="2"/>
        <v>4735519170</v>
      </c>
      <c r="I9" s="138">
        <f t="shared" si="2"/>
        <v>9911582000</v>
      </c>
      <c r="J9" s="138">
        <f t="shared" si="2"/>
        <v>5442941730</v>
      </c>
      <c r="K9" s="138">
        <f t="shared" si="2"/>
        <v>4468640270</v>
      </c>
      <c r="L9" s="138">
        <f t="shared" si="2"/>
        <v>8847554000</v>
      </c>
      <c r="M9" s="138">
        <f t="shared" si="2"/>
        <v>4305056629</v>
      </c>
      <c r="N9" s="138">
        <f t="shared" si="2"/>
        <v>4542497371</v>
      </c>
      <c r="O9" s="138">
        <f t="shared" si="2"/>
        <v>27606363000</v>
      </c>
      <c r="P9" s="138">
        <f t="shared" si="2"/>
        <v>13859706189</v>
      </c>
      <c r="Q9" s="139">
        <f t="shared" si="2"/>
        <v>13746656811</v>
      </c>
    </row>
    <row r="10" spans="1:17" s="127" customFormat="1">
      <c r="A10" s="132" t="s">
        <v>20</v>
      </c>
      <c r="B10" s="137" t="s">
        <v>373</v>
      </c>
      <c r="C10" s="137"/>
      <c r="D10" s="137"/>
      <c r="E10" s="137"/>
      <c r="F10" s="138"/>
      <c r="G10" s="138"/>
      <c r="H10" s="138"/>
      <c r="I10" s="138"/>
      <c r="J10" s="138"/>
      <c r="K10" s="138"/>
      <c r="L10" s="138"/>
      <c r="M10" s="138"/>
      <c r="N10" s="138"/>
      <c r="O10" s="138"/>
      <c r="P10" s="138"/>
      <c r="Q10" s="139"/>
    </row>
    <row r="11" spans="1:17" s="127" customFormat="1">
      <c r="A11" s="140" t="s">
        <v>15</v>
      </c>
      <c r="B11" s="141" t="s">
        <v>317</v>
      </c>
      <c r="C11" s="141"/>
      <c r="D11" s="141"/>
      <c r="E11" s="141"/>
      <c r="F11" s="138"/>
      <c r="G11" s="138"/>
      <c r="H11" s="138"/>
      <c r="I11" s="138"/>
      <c r="J11" s="138"/>
      <c r="K11" s="138"/>
      <c r="L11" s="138"/>
      <c r="M11" s="138"/>
      <c r="N11" s="138"/>
      <c r="O11" s="138"/>
      <c r="P11" s="138"/>
      <c r="Q11" s="139"/>
    </row>
    <row r="12" spans="1:17" s="127" customFormat="1">
      <c r="A12" s="140" t="s">
        <v>15</v>
      </c>
      <c r="B12" s="141" t="s">
        <v>318</v>
      </c>
      <c r="C12" s="141"/>
      <c r="D12" s="141"/>
      <c r="E12" s="141"/>
      <c r="F12" s="138"/>
      <c r="G12" s="138"/>
      <c r="H12" s="138"/>
      <c r="I12" s="138"/>
      <c r="J12" s="138"/>
      <c r="K12" s="138"/>
      <c r="L12" s="138"/>
      <c r="M12" s="138"/>
      <c r="N12" s="138"/>
      <c r="O12" s="138"/>
      <c r="P12" s="138"/>
      <c r="Q12" s="139"/>
    </row>
    <row r="13" spans="1:17" s="127" customFormat="1">
      <c r="A13" s="132" t="s">
        <v>17</v>
      </c>
      <c r="B13" s="137" t="s">
        <v>21</v>
      </c>
      <c r="C13" s="138">
        <f t="shared" ref="C13:Q13" si="3">C14+C20+C22+C24+C29+C34+C39+C49+C57+C62+C76+C81+C85</f>
        <v>81966208000</v>
      </c>
      <c r="D13" s="138">
        <f t="shared" si="3"/>
        <v>39978027945</v>
      </c>
      <c r="E13" s="138">
        <f t="shared" si="3"/>
        <v>41988180055</v>
      </c>
      <c r="F13" s="138">
        <f t="shared" si="3"/>
        <v>8681014000</v>
      </c>
      <c r="G13" s="138">
        <f t="shared" si="3"/>
        <v>4111707830</v>
      </c>
      <c r="H13" s="138">
        <f t="shared" si="3"/>
        <v>4569306170</v>
      </c>
      <c r="I13" s="138">
        <f t="shared" si="3"/>
        <v>9724699000</v>
      </c>
      <c r="J13" s="138">
        <f t="shared" si="3"/>
        <v>5442941730</v>
      </c>
      <c r="K13" s="138">
        <f t="shared" si="3"/>
        <v>4281757270</v>
      </c>
      <c r="L13" s="138">
        <f t="shared" si="3"/>
        <v>8678257000</v>
      </c>
      <c r="M13" s="138">
        <f t="shared" si="3"/>
        <v>4305056629</v>
      </c>
      <c r="N13" s="138">
        <f t="shared" si="3"/>
        <v>4373200371</v>
      </c>
      <c r="O13" s="138">
        <f t="shared" si="3"/>
        <v>27083970000</v>
      </c>
      <c r="P13" s="138">
        <f t="shared" si="3"/>
        <v>13859706189</v>
      </c>
      <c r="Q13" s="139">
        <f t="shared" si="3"/>
        <v>13224263811</v>
      </c>
    </row>
    <row r="14" spans="1:17" s="127" customFormat="1">
      <c r="A14" s="132">
        <v>1</v>
      </c>
      <c r="B14" s="137" t="s">
        <v>374</v>
      </c>
      <c r="C14" s="142">
        <f>SUM(C15:C19)</f>
        <v>81966208000</v>
      </c>
      <c r="D14" s="142">
        <f t="shared" ref="D14:Q14" si="4">SUM(D15:D19)</f>
        <v>39978027945</v>
      </c>
      <c r="E14" s="142">
        <f t="shared" si="4"/>
        <v>41988180055</v>
      </c>
      <c r="F14" s="142">
        <f t="shared" si="4"/>
        <v>0</v>
      </c>
      <c r="G14" s="142">
        <f t="shared" si="4"/>
        <v>0</v>
      </c>
      <c r="H14" s="142">
        <f t="shared" si="4"/>
        <v>0</v>
      </c>
      <c r="I14" s="142">
        <f t="shared" si="4"/>
        <v>0</v>
      </c>
      <c r="J14" s="142">
        <f t="shared" si="4"/>
        <v>0</v>
      </c>
      <c r="K14" s="142">
        <f t="shared" si="4"/>
        <v>0</v>
      </c>
      <c r="L14" s="142">
        <f t="shared" si="4"/>
        <v>0</v>
      </c>
      <c r="M14" s="142">
        <f t="shared" si="4"/>
        <v>0</v>
      </c>
      <c r="N14" s="142">
        <f t="shared" si="4"/>
        <v>0</v>
      </c>
      <c r="O14" s="142">
        <f t="shared" si="4"/>
        <v>0</v>
      </c>
      <c r="P14" s="142">
        <f t="shared" si="4"/>
        <v>0</v>
      </c>
      <c r="Q14" s="143">
        <f t="shared" si="4"/>
        <v>0</v>
      </c>
    </row>
    <row r="15" spans="1:17" s="127" customFormat="1" ht="27.6">
      <c r="A15" s="140" t="s">
        <v>15</v>
      </c>
      <c r="B15" s="141" t="s">
        <v>364</v>
      </c>
      <c r="C15" s="144">
        <v>77798723000</v>
      </c>
      <c r="D15" s="144">
        <v>38450666445</v>
      </c>
      <c r="E15" s="144">
        <f>C15-D15</f>
        <v>39348056555</v>
      </c>
      <c r="F15" s="138"/>
      <c r="G15" s="138"/>
      <c r="H15" s="138"/>
      <c r="I15" s="138"/>
      <c r="J15" s="138"/>
      <c r="K15" s="138"/>
      <c r="L15" s="138"/>
      <c r="M15" s="138"/>
      <c r="N15" s="138"/>
      <c r="O15" s="138"/>
      <c r="P15" s="138"/>
      <c r="Q15" s="139"/>
    </row>
    <row r="16" spans="1:17" s="127" customFormat="1" ht="41.4">
      <c r="A16" s="140" t="s">
        <v>15</v>
      </c>
      <c r="B16" s="141" t="s">
        <v>261</v>
      </c>
      <c r="C16" s="144">
        <v>286722000</v>
      </c>
      <c r="D16" s="144">
        <v>209664000</v>
      </c>
      <c r="E16" s="144">
        <f t="shared" ref="E16:E79" si="5">C16-D16</f>
        <v>77058000</v>
      </c>
      <c r="F16" s="138"/>
      <c r="G16" s="138"/>
      <c r="H16" s="138"/>
      <c r="I16" s="138"/>
      <c r="J16" s="138"/>
      <c r="K16" s="138"/>
      <c r="L16" s="138"/>
      <c r="M16" s="138"/>
      <c r="N16" s="138"/>
      <c r="O16" s="138"/>
      <c r="P16" s="138"/>
      <c r="Q16" s="139"/>
    </row>
    <row r="17" spans="1:17" s="127" customFormat="1" ht="41.4">
      <c r="A17" s="140" t="s">
        <v>15</v>
      </c>
      <c r="B17" s="141" t="s">
        <v>262</v>
      </c>
      <c r="C17" s="144">
        <v>1777203000</v>
      </c>
      <c r="D17" s="144">
        <v>0</v>
      </c>
      <c r="E17" s="144">
        <f t="shared" si="5"/>
        <v>1777203000</v>
      </c>
      <c r="F17" s="138"/>
      <c r="G17" s="138"/>
      <c r="H17" s="138"/>
      <c r="I17" s="138"/>
      <c r="J17" s="138"/>
      <c r="K17" s="138"/>
      <c r="L17" s="138"/>
      <c r="M17" s="138"/>
      <c r="N17" s="138"/>
      <c r="O17" s="138"/>
      <c r="P17" s="138"/>
      <c r="Q17" s="139"/>
    </row>
    <row r="18" spans="1:17" s="127" customFormat="1" ht="41.4">
      <c r="A18" s="140" t="s">
        <v>15</v>
      </c>
      <c r="B18" s="141" t="s">
        <v>257</v>
      </c>
      <c r="C18" s="144">
        <v>1483086000</v>
      </c>
      <c r="D18" s="144">
        <v>1016047500</v>
      </c>
      <c r="E18" s="144">
        <f t="shared" si="5"/>
        <v>467038500</v>
      </c>
      <c r="F18" s="138"/>
      <c r="G18" s="138"/>
      <c r="H18" s="138"/>
      <c r="I18" s="138"/>
      <c r="J18" s="138"/>
      <c r="K18" s="138"/>
      <c r="L18" s="138"/>
      <c r="M18" s="138"/>
      <c r="N18" s="138"/>
      <c r="O18" s="138"/>
      <c r="P18" s="138"/>
      <c r="Q18" s="139"/>
    </row>
    <row r="19" spans="1:17" s="127" customFormat="1" ht="27.6">
      <c r="A19" s="140" t="s">
        <v>15</v>
      </c>
      <c r="B19" s="141" t="s">
        <v>256</v>
      </c>
      <c r="C19" s="144">
        <v>620474000</v>
      </c>
      <c r="D19" s="144">
        <v>301650000</v>
      </c>
      <c r="E19" s="144">
        <f t="shared" si="5"/>
        <v>318824000</v>
      </c>
      <c r="F19" s="138"/>
      <c r="G19" s="138"/>
      <c r="H19" s="138"/>
      <c r="I19" s="138"/>
      <c r="J19" s="138"/>
      <c r="K19" s="138"/>
      <c r="L19" s="138"/>
      <c r="M19" s="138"/>
      <c r="N19" s="138"/>
      <c r="O19" s="138"/>
      <c r="P19" s="138"/>
      <c r="Q19" s="139"/>
    </row>
    <row r="20" spans="1:17" s="127" customFormat="1">
      <c r="A20" s="132">
        <v>2</v>
      </c>
      <c r="B20" s="137" t="s">
        <v>320</v>
      </c>
      <c r="C20" s="137"/>
      <c r="D20" s="137"/>
      <c r="E20" s="144">
        <f t="shared" si="5"/>
        <v>0</v>
      </c>
      <c r="F20" s="138">
        <f>F21</f>
        <v>0</v>
      </c>
      <c r="G20" s="138">
        <f t="shared" ref="G20:Q20" si="6">G21</f>
        <v>0</v>
      </c>
      <c r="H20" s="138">
        <f t="shared" si="6"/>
        <v>0</v>
      </c>
      <c r="I20" s="138">
        <f t="shared" si="6"/>
        <v>0</v>
      </c>
      <c r="J20" s="138">
        <f t="shared" si="6"/>
        <v>0</v>
      </c>
      <c r="K20" s="138">
        <f t="shared" si="6"/>
        <v>0</v>
      </c>
      <c r="L20" s="138">
        <f t="shared" si="6"/>
        <v>0</v>
      </c>
      <c r="M20" s="138">
        <f t="shared" si="6"/>
        <v>0</v>
      </c>
      <c r="N20" s="138">
        <f t="shared" si="6"/>
        <v>0</v>
      </c>
      <c r="O20" s="138">
        <f t="shared" si="6"/>
        <v>0</v>
      </c>
      <c r="P20" s="138">
        <f t="shared" si="6"/>
        <v>0</v>
      </c>
      <c r="Q20" s="139">
        <f t="shared" si="6"/>
        <v>0</v>
      </c>
    </row>
    <row r="21" spans="1:17" s="127" customFormat="1">
      <c r="A21" s="140" t="s">
        <v>15</v>
      </c>
      <c r="B21" s="141" t="s">
        <v>375</v>
      </c>
      <c r="C21" s="141"/>
      <c r="D21" s="141"/>
      <c r="E21" s="144">
        <f t="shared" si="5"/>
        <v>0</v>
      </c>
      <c r="F21" s="138"/>
      <c r="G21" s="138"/>
      <c r="H21" s="138"/>
      <c r="I21" s="138"/>
      <c r="J21" s="138"/>
      <c r="K21" s="138"/>
      <c r="L21" s="138"/>
      <c r="M21" s="138"/>
      <c r="N21" s="138"/>
      <c r="O21" s="138"/>
      <c r="P21" s="138"/>
      <c r="Q21" s="139"/>
    </row>
    <row r="22" spans="1:17" s="127" customFormat="1">
      <c r="A22" s="140">
        <v>3</v>
      </c>
      <c r="B22" s="137" t="s">
        <v>321</v>
      </c>
      <c r="C22" s="137"/>
      <c r="D22" s="137"/>
      <c r="E22" s="144">
        <f t="shared" si="5"/>
        <v>0</v>
      </c>
      <c r="F22" s="138">
        <f>F23</f>
        <v>0</v>
      </c>
      <c r="G22" s="138">
        <f t="shared" ref="G22:Q22" si="7">G23</f>
        <v>0</v>
      </c>
      <c r="H22" s="138">
        <f t="shared" si="7"/>
        <v>0</v>
      </c>
      <c r="I22" s="138">
        <f t="shared" si="7"/>
        <v>0</v>
      </c>
      <c r="J22" s="138">
        <f t="shared" si="7"/>
        <v>0</v>
      </c>
      <c r="K22" s="138">
        <f t="shared" si="7"/>
        <v>0</v>
      </c>
      <c r="L22" s="138">
        <f t="shared" si="7"/>
        <v>0</v>
      </c>
      <c r="M22" s="138">
        <f t="shared" si="7"/>
        <v>0</v>
      </c>
      <c r="N22" s="138">
        <f t="shared" si="7"/>
        <v>0</v>
      </c>
      <c r="O22" s="138">
        <f t="shared" si="7"/>
        <v>0</v>
      </c>
      <c r="P22" s="138">
        <f t="shared" si="7"/>
        <v>0</v>
      </c>
      <c r="Q22" s="139">
        <f t="shared" si="7"/>
        <v>0</v>
      </c>
    </row>
    <row r="23" spans="1:17" s="127" customFormat="1">
      <c r="A23" s="140" t="s">
        <v>15</v>
      </c>
      <c r="B23" s="141" t="s">
        <v>375</v>
      </c>
      <c r="C23" s="141"/>
      <c r="D23" s="141"/>
      <c r="E23" s="144">
        <f t="shared" si="5"/>
        <v>0</v>
      </c>
      <c r="F23" s="138"/>
      <c r="G23" s="138"/>
      <c r="H23" s="138"/>
      <c r="I23" s="138"/>
      <c r="J23" s="138"/>
      <c r="K23" s="138"/>
      <c r="L23" s="138"/>
      <c r="M23" s="138"/>
      <c r="N23" s="138"/>
      <c r="O23" s="138"/>
      <c r="P23" s="138"/>
      <c r="Q23" s="139"/>
    </row>
    <row r="24" spans="1:17" s="127" customFormat="1">
      <c r="A24" s="140">
        <v>4</v>
      </c>
      <c r="B24" s="137" t="s">
        <v>323</v>
      </c>
      <c r="C24" s="137"/>
      <c r="D24" s="137"/>
      <c r="E24" s="144">
        <f t="shared" si="5"/>
        <v>0</v>
      </c>
      <c r="F24" s="138">
        <f>SUM(F25:F28)</f>
        <v>129804000</v>
      </c>
      <c r="G24" s="138">
        <f t="shared" ref="G24:N24" si="8">SUM(G25:G28)</f>
        <v>62104000</v>
      </c>
      <c r="H24" s="138">
        <f t="shared" si="8"/>
        <v>67700000</v>
      </c>
      <c r="I24" s="138">
        <f t="shared" si="8"/>
        <v>190496000</v>
      </c>
      <c r="J24" s="138">
        <f t="shared" si="8"/>
        <v>49650000</v>
      </c>
      <c r="K24" s="138">
        <f t="shared" si="8"/>
        <v>140846000</v>
      </c>
      <c r="L24" s="138">
        <f t="shared" si="8"/>
        <v>130218000</v>
      </c>
      <c r="M24" s="138">
        <f t="shared" si="8"/>
        <v>25409000</v>
      </c>
      <c r="N24" s="138">
        <f t="shared" si="8"/>
        <v>104809000</v>
      </c>
      <c r="O24" s="138">
        <f>SUM(O25:O28)</f>
        <v>450518000</v>
      </c>
      <c r="P24" s="138">
        <f t="shared" ref="P24:Q24" si="9">SUM(P25:P28)</f>
        <v>137163000</v>
      </c>
      <c r="Q24" s="139">
        <f t="shared" si="9"/>
        <v>313355000</v>
      </c>
    </row>
    <row r="25" spans="1:17" s="127" customFormat="1">
      <c r="A25" s="140" t="s">
        <v>15</v>
      </c>
      <c r="B25" s="145" t="s">
        <v>376</v>
      </c>
      <c r="C25" s="145"/>
      <c r="D25" s="145"/>
      <c r="E25" s="144">
        <f t="shared" si="5"/>
        <v>0</v>
      </c>
      <c r="F25" s="144">
        <v>85000000</v>
      </c>
      <c r="G25" s="144">
        <v>35604000</v>
      </c>
      <c r="H25" s="144">
        <f>F25-G25</f>
        <v>49396000</v>
      </c>
      <c r="I25" s="144">
        <v>90000000</v>
      </c>
      <c r="J25" s="144"/>
      <c r="K25" s="144">
        <f>I25-J25</f>
        <v>90000000</v>
      </c>
      <c r="L25" s="144">
        <v>60000000</v>
      </c>
      <c r="M25" s="144"/>
      <c r="N25" s="144">
        <f>L25-M25</f>
        <v>60000000</v>
      </c>
      <c r="O25" s="144">
        <f>F25+I25+L25</f>
        <v>235000000</v>
      </c>
      <c r="P25" s="144">
        <f t="shared" ref="P25:Q28" si="10">G25+J25+M25</f>
        <v>35604000</v>
      </c>
      <c r="Q25" s="146">
        <f t="shared" si="10"/>
        <v>199396000</v>
      </c>
    </row>
    <row r="26" spans="1:17" s="127" customFormat="1">
      <c r="A26" s="140" t="s">
        <v>15</v>
      </c>
      <c r="B26" s="145" t="s">
        <v>377</v>
      </c>
      <c r="C26" s="145"/>
      <c r="D26" s="145"/>
      <c r="E26" s="144">
        <f t="shared" si="5"/>
        <v>0</v>
      </c>
      <c r="F26" s="144">
        <v>40823600</v>
      </c>
      <c r="G26" s="144">
        <v>26500000</v>
      </c>
      <c r="H26" s="144">
        <f t="shared" ref="H26:H28" si="11">F26-G26</f>
        <v>14323600</v>
      </c>
      <c r="I26" s="144">
        <v>90946400</v>
      </c>
      <c r="J26" s="144">
        <v>49650000</v>
      </c>
      <c r="K26" s="144">
        <f t="shared" ref="K26:K28" si="12">I26-J26</f>
        <v>41296400</v>
      </c>
      <c r="L26" s="144">
        <v>65017930</v>
      </c>
      <c r="M26" s="144">
        <v>25409000</v>
      </c>
      <c r="N26" s="144">
        <f t="shared" ref="N26:N28" si="13">L26-M26</f>
        <v>39608930</v>
      </c>
      <c r="O26" s="144">
        <f t="shared" ref="O26:O28" si="14">F26+I26+L26</f>
        <v>196787930</v>
      </c>
      <c r="P26" s="144">
        <f t="shared" si="10"/>
        <v>101559000</v>
      </c>
      <c r="Q26" s="146">
        <f t="shared" si="10"/>
        <v>95228930</v>
      </c>
    </row>
    <row r="27" spans="1:17">
      <c r="A27" s="140" t="s">
        <v>15</v>
      </c>
      <c r="B27" s="145" t="s">
        <v>378</v>
      </c>
      <c r="C27" s="145"/>
      <c r="D27" s="145"/>
      <c r="E27" s="144">
        <f t="shared" si="5"/>
        <v>0</v>
      </c>
      <c r="F27" s="144">
        <v>3980400</v>
      </c>
      <c r="G27" s="144"/>
      <c r="H27" s="144">
        <f t="shared" si="11"/>
        <v>3980400</v>
      </c>
      <c r="I27" s="144">
        <v>9549600</v>
      </c>
      <c r="J27" s="144"/>
      <c r="K27" s="144">
        <f t="shared" si="12"/>
        <v>9549600</v>
      </c>
      <c r="L27" s="144">
        <v>4521800</v>
      </c>
      <c r="M27" s="144"/>
      <c r="N27" s="144">
        <f t="shared" si="13"/>
        <v>4521800</v>
      </c>
      <c r="O27" s="144">
        <f t="shared" si="14"/>
        <v>18051800</v>
      </c>
      <c r="P27" s="144">
        <f t="shared" si="10"/>
        <v>0</v>
      </c>
      <c r="Q27" s="146">
        <f t="shared" si="10"/>
        <v>18051800</v>
      </c>
    </row>
    <row r="28" spans="1:17">
      <c r="A28" s="140" t="s">
        <v>15</v>
      </c>
      <c r="B28" s="147" t="s">
        <v>379</v>
      </c>
      <c r="C28" s="147"/>
      <c r="D28" s="147"/>
      <c r="E28" s="144">
        <f t="shared" si="5"/>
        <v>0</v>
      </c>
      <c r="F28" s="144"/>
      <c r="G28" s="144"/>
      <c r="H28" s="144">
        <f t="shared" si="11"/>
        <v>0</v>
      </c>
      <c r="I28" s="144"/>
      <c r="J28" s="144"/>
      <c r="K28" s="144">
        <f t="shared" si="12"/>
        <v>0</v>
      </c>
      <c r="L28" s="144">
        <v>678270</v>
      </c>
      <c r="M28" s="144"/>
      <c r="N28" s="144">
        <f t="shared" si="13"/>
        <v>678270</v>
      </c>
      <c r="O28" s="144">
        <f t="shared" si="14"/>
        <v>678270</v>
      </c>
      <c r="P28" s="144">
        <f t="shared" si="10"/>
        <v>0</v>
      </c>
      <c r="Q28" s="146">
        <f t="shared" si="10"/>
        <v>678270</v>
      </c>
    </row>
    <row r="29" spans="1:17" s="127" customFormat="1" ht="27.6">
      <c r="A29" s="140">
        <v>5</v>
      </c>
      <c r="B29" s="137" t="s">
        <v>325</v>
      </c>
      <c r="C29" s="137"/>
      <c r="D29" s="137"/>
      <c r="E29" s="144">
        <f t="shared" si="5"/>
        <v>0</v>
      </c>
      <c r="F29" s="138">
        <f>SUM(F30:F33)</f>
        <v>29042000</v>
      </c>
      <c r="G29" s="138">
        <f t="shared" ref="G29:Q29" si="15">SUM(G30:G33)</f>
        <v>9200000</v>
      </c>
      <c r="H29" s="138">
        <f t="shared" si="15"/>
        <v>19842000</v>
      </c>
      <c r="I29" s="138">
        <f t="shared" si="15"/>
        <v>48020000</v>
      </c>
      <c r="J29" s="138">
        <f t="shared" si="15"/>
        <v>0</v>
      </c>
      <c r="K29" s="138">
        <f t="shared" si="15"/>
        <v>48020000</v>
      </c>
      <c r="L29" s="138">
        <f t="shared" si="15"/>
        <v>31512000</v>
      </c>
      <c r="M29" s="138">
        <f t="shared" si="15"/>
        <v>2880000</v>
      </c>
      <c r="N29" s="138">
        <f t="shared" si="15"/>
        <v>28632000</v>
      </c>
      <c r="O29" s="138">
        <f t="shared" si="15"/>
        <v>108574000</v>
      </c>
      <c r="P29" s="138">
        <f t="shared" si="15"/>
        <v>12080000</v>
      </c>
      <c r="Q29" s="139">
        <f t="shared" si="15"/>
        <v>96494000</v>
      </c>
    </row>
    <row r="30" spans="1:17" s="127" customFormat="1" ht="27.6">
      <c r="A30" s="140" t="s">
        <v>15</v>
      </c>
      <c r="B30" s="145" t="s">
        <v>325</v>
      </c>
      <c r="C30" s="145"/>
      <c r="D30" s="145"/>
      <c r="E30" s="144">
        <f t="shared" si="5"/>
        <v>0</v>
      </c>
      <c r="F30" s="144">
        <v>22510800</v>
      </c>
      <c r="G30" s="144">
        <v>9200000</v>
      </c>
      <c r="H30" s="144">
        <f t="shared" ref="H30:H33" si="16">F30-G30</f>
        <v>13310800</v>
      </c>
      <c r="I30" s="144">
        <v>43218000</v>
      </c>
      <c r="J30" s="138"/>
      <c r="K30" s="144">
        <f t="shared" ref="K30:K33" si="17">I30-J30</f>
        <v>43218000</v>
      </c>
      <c r="L30" s="144">
        <v>27910950</v>
      </c>
      <c r="M30" s="144">
        <v>2880000</v>
      </c>
      <c r="N30" s="144">
        <f t="shared" ref="N30:N33" si="18">L30-M30</f>
        <v>25030950</v>
      </c>
      <c r="O30" s="144">
        <f t="shared" ref="O30:Q33" si="19">F30+I30+L30</f>
        <v>93639750</v>
      </c>
      <c r="P30" s="144">
        <f t="shared" si="19"/>
        <v>12080000</v>
      </c>
      <c r="Q30" s="146">
        <f t="shared" si="19"/>
        <v>81559750</v>
      </c>
    </row>
    <row r="31" spans="1:17" s="150" customFormat="1" ht="14.4">
      <c r="A31" s="140" t="s">
        <v>15</v>
      </c>
      <c r="B31" s="145" t="s">
        <v>380</v>
      </c>
      <c r="C31" s="145"/>
      <c r="D31" s="145"/>
      <c r="E31" s="144">
        <f t="shared" si="5"/>
        <v>0</v>
      </c>
      <c r="F31" s="148">
        <v>2904200</v>
      </c>
      <c r="G31" s="149"/>
      <c r="H31" s="144">
        <f t="shared" si="16"/>
        <v>2904200</v>
      </c>
      <c r="I31" s="148">
        <v>4802000</v>
      </c>
      <c r="J31" s="149"/>
      <c r="K31" s="144">
        <f t="shared" si="17"/>
        <v>4802000</v>
      </c>
      <c r="L31" s="148">
        <v>3151200</v>
      </c>
      <c r="M31" s="149"/>
      <c r="N31" s="144">
        <f t="shared" si="18"/>
        <v>3151200</v>
      </c>
      <c r="O31" s="144">
        <f t="shared" si="19"/>
        <v>10857400</v>
      </c>
      <c r="P31" s="144">
        <f t="shared" si="19"/>
        <v>0</v>
      </c>
      <c r="Q31" s="146">
        <f t="shared" si="19"/>
        <v>10857400</v>
      </c>
    </row>
    <row r="32" spans="1:17" s="150" customFormat="1" ht="14.4">
      <c r="A32" s="140" t="s">
        <v>15</v>
      </c>
      <c r="B32" s="145" t="s">
        <v>381</v>
      </c>
      <c r="C32" s="145"/>
      <c r="D32" s="145"/>
      <c r="E32" s="144">
        <f t="shared" si="5"/>
        <v>0</v>
      </c>
      <c r="F32" s="148">
        <v>3627000</v>
      </c>
      <c r="G32" s="149"/>
      <c r="H32" s="144">
        <f t="shared" si="16"/>
        <v>3627000</v>
      </c>
      <c r="I32" s="148"/>
      <c r="J32" s="149"/>
      <c r="K32" s="144">
        <f t="shared" si="17"/>
        <v>0</v>
      </c>
      <c r="L32" s="148"/>
      <c r="M32" s="149"/>
      <c r="N32" s="144">
        <f t="shared" si="18"/>
        <v>0</v>
      </c>
      <c r="O32" s="144">
        <f t="shared" si="19"/>
        <v>3627000</v>
      </c>
      <c r="P32" s="144">
        <f t="shared" si="19"/>
        <v>0</v>
      </c>
      <c r="Q32" s="146">
        <f t="shared" si="19"/>
        <v>3627000</v>
      </c>
    </row>
    <row r="33" spans="1:17" s="150" customFormat="1" ht="14.4">
      <c r="A33" s="140" t="s">
        <v>15</v>
      </c>
      <c r="B33" s="147" t="s">
        <v>379</v>
      </c>
      <c r="C33" s="151"/>
      <c r="D33" s="151"/>
      <c r="E33" s="144">
        <f t="shared" si="5"/>
        <v>0</v>
      </c>
      <c r="F33" s="148"/>
      <c r="G33" s="149"/>
      <c r="H33" s="144">
        <f t="shared" si="16"/>
        <v>0</v>
      </c>
      <c r="I33" s="148"/>
      <c r="J33" s="149"/>
      <c r="K33" s="144">
        <f t="shared" si="17"/>
        <v>0</v>
      </c>
      <c r="L33" s="148">
        <v>449850</v>
      </c>
      <c r="M33" s="149"/>
      <c r="N33" s="144">
        <f t="shared" si="18"/>
        <v>449850</v>
      </c>
      <c r="O33" s="144">
        <f t="shared" si="19"/>
        <v>449850</v>
      </c>
      <c r="P33" s="144">
        <f t="shared" si="19"/>
        <v>0</v>
      </c>
      <c r="Q33" s="146">
        <f t="shared" si="19"/>
        <v>449850</v>
      </c>
    </row>
    <row r="34" spans="1:17" s="127" customFormat="1">
      <c r="A34" s="140">
        <v>6</v>
      </c>
      <c r="B34" s="137" t="s">
        <v>327</v>
      </c>
      <c r="C34" s="137"/>
      <c r="D34" s="137"/>
      <c r="E34" s="144">
        <f t="shared" si="5"/>
        <v>0</v>
      </c>
      <c r="F34" s="138">
        <f t="shared" ref="F34:Q34" si="20">SUM(F35:F38)</f>
        <v>44465000</v>
      </c>
      <c r="G34" s="138">
        <f t="shared" si="20"/>
        <v>31018500</v>
      </c>
      <c r="H34" s="138">
        <f t="shared" si="20"/>
        <v>13446500</v>
      </c>
      <c r="I34" s="138">
        <f t="shared" si="20"/>
        <v>62916000</v>
      </c>
      <c r="J34" s="138">
        <f t="shared" si="20"/>
        <v>29750000</v>
      </c>
      <c r="K34" s="138">
        <f t="shared" si="20"/>
        <v>33166000</v>
      </c>
      <c r="L34" s="138">
        <f t="shared" si="20"/>
        <v>39990000</v>
      </c>
      <c r="M34" s="138">
        <f t="shared" si="20"/>
        <v>35440000</v>
      </c>
      <c r="N34" s="138">
        <f t="shared" si="20"/>
        <v>4550000</v>
      </c>
      <c r="O34" s="138">
        <f t="shared" si="20"/>
        <v>147371000</v>
      </c>
      <c r="P34" s="138">
        <f t="shared" si="20"/>
        <v>96208500</v>
      </c>
      <c r="Q34" s="139">
        <f t="shared" si="20"/>
        <v>51162500</v>
      </c>
    </row>
    <row r="35" spans="1:17" s="127" customFormat="1">
      <c r="A35" s="140" t="s">
        <v>15</v>
      </c>
      <c r="B35" s="145" t="s">
        <v>327</v>
      </c>
      <c r="C35" s="145"/>
      <c r="D35" s="145"/>
      <c r="E35" s="144">
        <f t="shared" si="5"/>
        <v>0</v>
      </c>
      <c r="F35" s="144">
        <v>31018500</v>
      </c>
      <c r="G35" s="144">
        <v>31018500</v>
      </c>
      <c r="H35" s="144">
        <f t="shared" ref="H35:H38" si="21">F35-G35</f>
        <v>0</v>
      </c>
      <c r="I35" s="144">
        <v>47624400</v>
      </c>
      <c r="J35" s="144">
        <v>29750000</v>
      </c>
      <c r="K35" s="144">
        <f t="shared" ref="K35:K38" si="22">I35-J35</f>
        <v>17874400</v>
      </c>
      <c r="L35" s="144">
        <v>26813430</v>
      </c>
      <c r="M35" s="144">
        <v>25440000</v>
      </c>
      <c r="N35" s="144">
        <f t="shared" ref="N35:N38" si="23">L35-M35</f>
        <v>1373430</v>
      </c>
      <c r="O35" s="144">
        <f t="shared" ref="O35:Q38" si="24">F35+I35+L35</f>
        <v>105456330</v>
      </c>
      <c r="P35" s="144">
        <f t="shared" si="24"/>
        <v>86208500</v>
      </c>
      <c r="Q35" s="146">
        <f t="shared" si="24"/>
        <v>19247830</v>
      </c>
    </row>
    <row r="36" spans="1:17" s="127" customFormat="1">
      <c r="A36" s="140" t="s">
        <v>15</v>
      </c>
      <c r="B36" s="145" t="s">
        <v>380</v>
      </c>
      <c r="C36" s="145"/>
      <c r="D36" s="145"/>
      <c r="E36" s="144">
        <f t="shared" si="5"/>
        <v>0</v>
      </c>
      <c r="F36" s="148">
        <v>3446500</v>
      </c>
      <c r="G36" s="148"/>
      <c r="H36" s="144">
        <f t="shared" si="21"/>
        <v>3446500</v>
      </c>
      <c r="I36" s="148">
        <v>5291600</v>
      </c>
      <c r="J36" s="148"/>
      <c r="K36" s="144">
        <f t="shared" si="22"/>
        <v>5291600</v>
      </c>
      <c r="L36" s="148">
        <v>2999000</v>
      </c>
      <c r="M36" s="148"/>
      <c r="N36" s="144">
        <f t="shared" si="23"/>
        <v>2999000</v>
      </c>
      <c r="O36" s="144">
        <f t="shared" si="24"/>
        <v>11737100</v>
      </c>
      <c r="P36" s="144">
        <f t="shared" si="24"/>
        <v>0</v>
      </c>
      <c r="Q36" s="146">
        <f t="shared" si="24"/>
        <v>11737100</v>
      </c>
    </row>
    <row r="37" spans="1:17" s="127" customFormat="1">
      <c r="A37" s="140" t="s">
        <v>15</v>
      </c>
      <c r="B37" s="147" t="s">
        <v>379</v>
      </c>
      <c r="C37" s="151"/>
      <c r="D37" s="151"/>
      <c r="E37" s="144">
        <f t="shared" si="5"/>
        <v>0</v>
      </c>
      <c r="F37" s="148"/>
      <c r="G37" s="148"/>
      <c r="H37" s="144">
        <f t="shared" si="21"/>
        <v>0</v>
      </c>
      <c r="I37" s="148"/>
      <c r="J37" s="148"/>
      <c r="K37" s="144">
        <f t="shared" si="22"/>
        <v>0</v>
      </c>
      <c r="L37" s="148">
        <v>177570</v>
      </c>
      <c r="M37" s="148"/>
      <c r="N37" s="144">
        <f t="shared" si="23"/>
        <v>177570</v>
      </c>
      <c r="O37" s="144">
        <f t="shared" si="24"/>
        <v>177570</v>
      </c>
      <c r="P37" s="144">
        <f t="shared" si="24"/>
        <v>0</v>
      </c>
      <c r="Q37" s="146">
        <f t="shared" si="24"/>
        <v>177570</v>
      </c>
    </row>
    <row r="38" spans="1:17" s="127" customFormat="1">
      <c r="A38" s="140" t="s">
        <v>15</v>
      </c>
      <c r="B38" s="141" t="s">
        <v>382</v>
      </c>
      <c r="C38" s="141"/>
      <c r="D38" s="141"/>
      <c r="E38" s="144">
        <f t="shared" si="5"/>
        <v>0</v>
      </c>
      <c r="F38" s="144">
        <v>10000000</v>
      </c>
      <c r="G38" s="144"/>
      <c r="H38" s="144">
        <f t="shared" si="21"/>
        <v>10000000</v>
      </c>
      <c r="I38" s="144">
        <v>10000000</v>
      </c>
      <c r="J38" s="144"/>
      <c r="K38" s="144">
        <f t="shared" si="22"/>
        <v>10000000</v>
      </c>
      <c r="L38" s="144">
        <v>10000000</v>
      </c>
      <c r="M38" s="144">
        <v>10000000</v>
      </c>
      <c r="N38" s="144">
        <f t="shared" si="23"/>
        <v>0</v>
      </c>
      <c r="O38" s="144">
        <f t="shared" si="24"/>
        <v>30000000</v>
      </c>
      <c r="P38" s="144">
        <f t="shared" si="24"/>
        <v>10000000</v>
      </c>
      <c r="Q38" s="146">
        <f t="shared" si="24"/>
        <v>20000000</v>
      </c>
    </row>
    <row r="39" spans="1:17" s="127" customFormat="1">
      <c r="A39" s="140">
        <v>7</v>
      </c>
      <c r="B39" s="137" t="s">
        <v>329</v>
      </c>
      <c r="C39" s="137"/>
      <c r="D39" s="137"/>
      <c r="E39" s="144">
        <f t="shared" si="5"/>
        <v>0</v>
      </c>
      <c r="F39" s="138">
        <f t="shared" ref="F39:Q39" si="25">SUM(F40:F45)</f>
        <v>62388000</v>
      </c>
      <c r="G39" s="138">
        <f t="shared" si="25"/>
        <v>39894200</v>
      </c>
      <c r="H39" s="138">
        <f t="shared" si="25"/>
        <v>22493800</v>
      </c>
      <c r="I39" s="138">
        <f t="shared" si="25"/>
        <v>157855000</v>
      </c>
      <c r="J39" s="138">
        <f t="shared" si="25"/>
        <v>142169500</v>
      </c>
      <c r="K39" s="138">
        <f t="shared" si="25"/>
        <v>15685500</v>
      </c>
      <c r="L39" s="138">
        <f t="shared" si="25"/>
        <v>124378000</v>
      </c>
      <c r="M39" s="138">
        <f t="shared" si="25"/>
        <v>113006630</v>
      </c>
      <c r="N39" s="138">
        <f t="shared" si="25"/>
        <v>11371370</v>
      </c>
      <c r="O39" s="138">
        <f t="shared" si="25"/>
        <v>344621000</v>
      </c>
      <c r="P39" s="138">
        <f t="shared" si="25"/>
        <v>295070330</v>
      </c>
      <c r="Q39" s="139">
        <f t="shared" si="25"/>
        <v>49550670</v>
      </c>
    </row>
    <row r="40" spans="1:17" s="127" customFormat="1">
      <c r="A40" s="140" t="s">
        <v>15</v>
      </c>
      <c r="B40" s="141" t="s">
        <v>329</v>
      </c>
      <c r="C40" s="141"/>
      <c r="D40" s="141"/>
      <c r="E40" s="144">
        <f t="shared" si="5"/>
        <v>0</v>
      </c>
      <c r="F40" s="144">
        <v>19014200</v>
      </c>
      <c r="G40" s="144">
        <v>11114200</v>
      </c>
      <c r="H40" s="144">
        <f t="shared" ref="H40:H45" si="26">F40-G40</f>
        <v>7900000</v>
      </c>
      <c r="I40" s="144">
        <v>43294500</v>
      </c>
      <c r="J40" s="144">
        <v>43294500</v>
      </c>
      <c r="K40" s="144">
        <f t="shared" ref="K40:K45" si="27">I40-J40</f>
        <v>0</v>
      </c>
      <c r="L40" s="144">
        <v>10476630</v>
      </c>
      <c r="M40" s="144">
        <v>10476630</v>
      </c>
      <c r="N40" s="144">
        <f t="shared" ref="N40:N45" si="28">L40-M40</f>
        <v>0</v>
      </c>
      <c r="O40" s="144">
        <f t="shared" ref="O40:Q45" si="29">F40+I40+L40</f>
        <v>72785330</v>
      </c>
      <c r="P40" s="144">
        <f t="shared" si="29"/>
        <v>64885330</v>
      </c>
      <c r="Q40" s="146">
        <f t="shared" si="29"/>
        <v>7900000</v>
      </c>
    </row>
    <row r="41" spans="1:17" s="127" customFormat="1">
      <c r="A41" s="140" t="s">
        <v>15</v>
      </c>
      <c r="B41" s="145" t="s">
        <v>380</v>
      </c>
      <c r="C41" s="145"/>
      <c r="D41" s="145"/>
      <c r="E41" s="144">
        <f t="shared" si="5"/>
        <v>0</v>
      </c>
      <c r="F41" s="148">
        <v>2640800</v>
      </c>
      <c r="G41" s="148"/>
      <c r="H41" s="144">
        <f t="shared" si="26"/>
        <v>2640800</v>
      </c>
      <c r="I41" s="148">
        <v>4810500</v>
      </c>
      <c r="J41" s="148"/>
      <c r="K41" s="144">
        <f t="shared" si="27"/>
        <v>4810500</v>
      </c>
      <c r="L41" s="148">
        <v>1183800</v>
      </c>
      <c r="M41" s="148"/>
      <c r="N41" s="144">
        <f t="shared" si="28"/>
        <v>1183800</v>
      </c>
      <c r="O41" s="144">
        <f t="shared" si="29"/>
        <v>8635100</v>
      </c>
      <c r="P41" s="144">
        <f t="shared" si="29"/>
        <v>0</v>
      </c>
      <c r="Q41" s="146">
        <f t="shared" si="29"/>
        <v>8635100</v>
      </c>
    </row>
    <row r="42" spans="1:17" s="127" customFormat="1">
      <c r="A42" s="140" t="s">
        <v>15</v>
      </c>
      <c r="B42" s="147" t="s">
        <v>379</v>
      </c>
      <c r="C42" s="151"/>
      <c r="D42" s="151"/>
      <c r="E42" s="144">
        <f t="shared" si="5"/>
        <v>0</v>
      </c>
      <c r="F42" s="148"/>
      <c r="G42" s="148"/>
      <c r="H42" s="144">
        <f t="shared" si="26"/>
        <v>0</v>
      </c>
      <c r="I42" s="148"/>
      <c r="J42" s="148"/>
      <c r="K42" s="144">
        <f t="shared" si="27"/>
        <v>0</v>
      </c>
      <c r="L42" s="148">
        <v>177570</v>
      </c>
      <c r="M42" s="148"/>
      <c r="N42" s="144">
        <f t="shared" si="28"/>
        <v>177570</v>
      </c>
      <c r="O42" s="144">
        <f t="shared" si="29"/>
        <v>177570</v>
      </c>
      <c r="P42" s="144">
        <f t="shared" si="29"/>
        <v>0</v>
      </c>
      <c r="Q42" s="146">
        <f t="shared" si="29"/>
        <v>177570</v>
      </c>
    </row>
    <row r="43" spans="1:17" s="127" customFormat="1">
      <c r="A43" s="140" t="s">
        <v>15</v>
      </c>
      <c r="B43" s="145" t="s">
        <v>381</v>
      </c>
      <c r="C43" s="145"/>
      <c r="D43" s="145"/>
      <c r="E43" s="144">
        <f t="shared" si="5"/>
        <v>0</v>
      </c>
      <c r="F43" s="148">
        <v>4753000</v>
      </c>
      <c r="G43" s="148"/>
      <c r="H43" s="144">
        <f t="shared" si="26"/>
        <v>4753000</v>
      </c>
      <c r="I43" s="148"/>
      <c r="J43" s="148"/>
      <c r="K43" s="144">
        <f t="shared" si="27"/>
        <v>0</v>
      </c>
      <c r="L43" s="148"/>
      <c r="M43" s="148"/>
      <c r="N43" s="144">
        <f t="shared" si="28"/>
        <v>0</v>
      </c>
      <c r="O43" s="144">
        <f t="shared" si="29"/>
        <v>4753000</v>
      </c>
      <c r="P43" s="144">
        <f t="shared" si="29"/>
        <v>0</v>
      </c>
      <c r="Q43" s="146">
        <f t="shared" si="29"/>
        <v>4753000</v>
      </c>
    </row>
    <row r="44" spans="1:17" s="127" customFormat="1">
      <c r="A44" s="140" t="s">
        <v>15</v>
      </c>
      <c r="B44" s="152" t="s">
        <v>383</v>
      </c>
      <c r="C44" s="152"/>
      <c r="D44" s="152"/>
      <c r="E44" s="144">
        <f t="shared" si="5"/>
        <v>0</v>
      </c>
      <c r="F44" s="144">
        <v>28780000</v>
      </c>
      <c r="G44" s="144">
        <v>28780000</v>
      </c>
      <c r="H44" s="144">
        <f t="shared" si="26"/>
        <v>0</v>
      </c>
      <c r="I44" s="144">
        <v>101350000</v>
      </c>
      <c r="J44" s="144">
        <v>98875000</v>
      </c>
      <c r="K44" s="144">
        <f t="shared" si="27"/>
        <v>2475000</v>
      </c>
      <c r="L44" s="144">
        <v>105340000</v>
      </c>
      <c r="M44" s="144">
        <v>102530000</v>
      </c>
      <c r="N44" s="144">
        <f t="shared" si="28"/>
        <v>2810000</v>
      </c>
      <c r="O44" s="144">
        <f t="shared" si="29"/>
        <v>235470000</v>
      </c>
      <c r="P44" s="144">
        <f t="shared" si="29"/>
        <v>230185000</v>
      </c>
      <c r="Q44" s="146">
        <f t="shared" si="29"/>
        <v>5285000</v>
      </c>
    </row>
    <row r="45" spans="1:17" s="127" customFormat="1" ht="41.4">
      <c r="A45" s="140" t="s">
        <v>15</v>
      </c>
      <c r="B45" s="153" t="s">
        <v>384</v>
      </c>
      <c r="C45" s="153"/>
      <c r="D45" s="153"/>
      <c r="E45" s="144">
        <f t="shared" si="5"/>
        <v>0</v>
      </c>
      <c r="F45" s="144">
        <v>7200000</v>
      </c>
      <c r="G45" s="144"/>
      <c r="H45" s="144">
        <f t="shared" si="26"/>
        <v>7200000</v>
      </c>
      <c r="I45" s="144">
        <v>8400000</v>
      </c>
      <c r="J45" s="144"/>
      <c r="K45" s="144">
        <f t="shared" si="27"/>
        <v>8400000</v>
      </c>
      <c r="L45" s="144">
        <v>7200000</v>
      </c>
      <c r="M45" s="144"/>
      <c r="N45" s="144">
        <f t="shared" si="28"/>
        <v>7200000</v>
      </c>
      <c r="O45" s="144">
        <f t="shared" si="29"/>
        <v>22800000</v>
      </c>
      <c r="P45" s="144">
        <f t="shared" si="29"/>
        <v>0</v>
      </c>
      <c r="Q45" s="146">
        <f t="shared" si="29"/>
        <v>22800000</v>
      </c>
    </row>
    <row r="46" spans="1:17" s="156" customFormat="1" ht="27.75" customHeight="1">
      <c r="A46" s="154" t="s">
        <v>15</v>
      </c>
      <c r="B46" s="155" t="s">
        <v>362</v>
      </c>
      <c r="C46" s="144">
        <v>7706100000</v>
      </c>
      <c r="D46" s="144">
        <v>3844950000</v>
      </c>
      <c r="E46" s="146">
        <f>C46-D46</f>
        <v>3861150000</v>
      </c>
      <c r="F46" s="146"/>
      <c r="G46" s="146"/>
      <c r="H46" s="146"/>
      <c r="I46" s="146"/>
      <c r="J46" s="146"/>
      <c r="K46" s="146"/>
      <c r="L46" s="146"/>
      <c r="M46" s="146"/>
      <c r="N46" s="146"/>
      <c r="O46" s="146"/>
      <c r="P46" s="146"/>
      <c r="Q46" s="146"/>
    </row>
    <row r="47" spans="1:17" s="156" customFormat="1">
      <c r="A47" s="154" t="s">
        <v>15</v>
      </c>
      <c r="B47" s="155" t="s">
        <v>363</v>
      </c>
      <c r="C47" s="144">
        <v>1062313615</v>
      </c>
      <c r="D47" s="144">
        <v>398875000</v>
      </c>
      <c r="E47" s="146">
        <f t="shared" ref="E47:E48" si="30">C47-D47</f>
        <v>663438615</v>
      </c>
      <c r="F47" s="146"/>
      <c r="G47" s="146"/>
      <c r="H47" s="146"/>
      <c r="I47" s="146"/>
      <c r="J47" s="146"/>
      <c r="K47" s="146"/>
      <c r="L47" s="146"/>
      <c r="M47" s="146"/>
      <c r="N47" s="146"/>
      <c r="O47" s="146"/>
      <c r="P47" s="146"/>
      <c r="Q47" s="146"/>
    </row>
    <row r="48" spans="1:17" s="156" customFormat="1" ht="41.4">
      <c r="A48" s="154" t="s">
        <v>15</v>
      </c>
      <c r="B48" s="155" t="s">
        <v>149</v>
      </c>
      <c r="C48" s="144">
        <v>54922880</v>
      </c>
      <c r="D48" s="144">
        <v>27685744</v>
      </c>
      <c r="E48" s="146">
        <f t="shared" si="30"/>
        <v>27237136</v>
      </c>
      <c r="F48" s="146"/>
      <c r="G48" s="146"/>
      <c r="H48" s="146"/>
      <c r="I48" s="146"/>
      <c r="J48" s="146"/>
      <c r="K48" s="146"/>
      <c r="L48" s="146"/>
      <c r="M48" s="146"/>
      <c r="N48" s="146"/>
      <c r="O48" s="146"/>
      <c r="P48" s="146"/>
      <c r="Q48" s="146"/>
    </row>
    <row r="49" spans="1:18" s="127" customFormat="1">
      <c r="A49" s="140">
        <v>8</v>
      </c>
      <c r="B49" s="137" t="s">
        <v>331</v>
      </c>
      <c r="C49" s="137"/>
      <c r="D49" s="137"/>
      <c r="E49" s="144">
        <f t="shared" si="5"/>
        <v>0</v>
      </c>
      <c r="F49" s="138">
        <f t="shared" ref="F49:Q49" si="31">SUM(F50:F56)</f>
        <v>633808000</v>
      </c>
      <c r="G49" s="138">
        <f t="shared" si="31"/>
        <v>162000000</v>
      </c>
      <c r="H49" s="138">
        <f t="shared" si="31"/>
        <v>471808000</v>
      </c>
      <c r="I49" s="138">
        <f t="shared" si="31"/>
        <v>850131000</v>
      </c>
      <c r="J49" s="138">
        <f t="shared" si="31"/>
        <v>475000000</v>
      </c>
      <c r="K49" s="138">
        <f t="shared" si="31"/>
        <v>375131000</v>
      </c>
      <c r="L49" s="138">
        <f t="shared" si="31"/>
        <v>396579000</v>
      </c>
      <c r="M49" s="138">
        <f t="shared" si="31"/>
        <v>182886000</v>
      </c>
      <c r="N49" s="138">
        <f t="shared" si="31"/>
        <v>213693000</v>
      </c>
      <c r="O49" s="138">
        <f t="shared" si="31"/>
        <v>1880518000</v>
      </c>
      <c r="P49" s="138">
        <f t="shared" si="31"/>
        <v>819886000</v>
      </c>
      <c r="Q49" s="139">
        <f t="shared" si="31"/>
        <v>1060632000</v>
      </c>
    </row>
    <row r="50" spans="1:18" s="127" customFormat="1">
      <c r="A50" s="140" t="s">
        <v>15</v>
      </c>
      <c r="B50" s="141" t="s">
        <v>331</v>
      </c>
      <c r="C50" s="141"/>
      <c r="D50" s="141"/>
      <c r="E50" s="144">
        <f t="shared" si="5"/>
        <v>0</v>
      </c>
      <c r="F50" s="148">
        <v>304694000</v>
      </c>
      <c r="G50" s="144">
        <v>70000000</v>
      </c>
      <c r="H50" s="144">
        <f t="shared" ref="H50:H56" si="32">F50-G50</f>
        <v>234694000</v>
      </c>
      <c r="I50" s="144">
        <v>571446900</v>
      </c>
      <c r="J50" s="144">
        <v>470000000</v>
      </c>
      <c r="K50" s="144">
        <f t="shared" ref="K50:K56" si="33">I50-J50</f>
        <v>101446900</v>
      </c>
      <c r="L50" s="144">
        <v>307295355</v>
      </c>
      <c r="M50" s="144">
        <v>170530000</v>
      </c>
      <c r="N50" s="144">
        <f t="shared" ref="N50:N56" si="34">L50-M50</f>
        <v>136765355</v>
      </c>
      <c r="O50" s="144">
        <f t="shared" ref="O50:Q56" si="35">F50+I50+L50</f>
        <v>1183436255</v>
      </c>
      <c r="P50" s="144">
        <f t="shared" si="35"/>
        <v>710530000</v>
      </c>
      <c r="Q50" s="146">
        <f t="shared" si="35"/>
        <v>472906255</v>
      </c>
    </row>
    <row r="51" spans="1:18" s="150" customFormat="1" ht="14.4">
      <c r="A51" s="140" t="s">
        <v>15</v>
      </c>
      <c r="B51" s="145" t="s">
        <v>380</v>
      </c>
      <c r="C51" s="145"/>
      <c r="D51" s="145"/>
      <c r="E51" s="144">
        <f t="shared" si="5"/>
        <v>0</v>
      </c>
      <c r="F51" s="148">
        <v>39386000</v>
      </c>
      <c r="G51" s="148"/>
      <c r="H51" s="144">
        <f t="shared" si="32"/>
        <v>39386000</v>
      </c>
      <c r="I51" s="148">
        <v>63494100</v>
      </c>
      <c r="J51" s="148"/>
      <c r="K51" s="144">
        <f t="shared" si="33"/>
        <v>63494100</v>
      </c>
      <c r="L51" s="148">
        <v>34722300</v>
      </c>
      <c r="M51" s="148"/>
      <c r="N51" s="144">
        <f t="shared" si="34"/>
        <v>34722300</v>
      </c>
      <c r="O51" s="144">
        <f t="shared" si="35"/>
        <v>137602400</v>
      </c>
      <c r="P51" s="144">
        <f t="shared" si="35"/>
        <v>0</v>
      </c>
      <c r="Q51" s="146">
        <f t="shared" si="35"/>
        <v>137602400</v>
      </c>
    </row>
    <row r="52" spans="1:18" s="150" customFormat="1" ht="14.4">
      <c r="A52" s="140" t="s">
        <v>15</v>
      </c>
      <c r="B52" s="147" t="s">
        <v>379</v>
      </c>
      <c r="C52" s="151"/>
      <c r="D52" s="151"/>
      <c r="E52" s="144">
        <f t="shared" si="5"/>
        <v>0</v>
      </c>
      <c r="F52" s="148"/>
      <c r="G52" s="148"/>
      <c r="H52" s="144">
        <f t="shared" si="32"/>
        <v>0</v>
      </c>
      <c r="I52" s="148"/>
      <c r="J52" s="148"/>
      <c r="K52" s="144">
        <f t="shared" si="33"/>
        <v>0</v>
      </c>
      <c r="L52" s="148">
        <v>5205345</v>
      </c>
      <c r="M52" s="148"/>
      <c r="N52" s="144">
        <f t="shared" si="34"/>
        <v>5205345</v>
      </c>
      <c r="O52" s="144">
        <f t="shared" si="35"/>
        <v>5205345</v>
      </c>
      <c r="P52" s="144">
        <f t="shared" si="35"/>
        <v>0</v>
      </c>
      <c r="Q52" s="146">
        <f t="shared" si="35"/>
        <v>5205345</v>
      </c>
    </row>
    <row r="53" spans="1:18" s="150" customFormat="1" ht="14.4">
      <c r="A53" s="140" t="s">
        <v>15</v>
      </c>
      <c r="B53" s="145" t="s">
        <v>381</v>
      </c>
      <c r="C53" s="145"/>
      <c r="D53" s="145"/>
      <c r="E53" s="144">
        <f t="shared" si="5"/>
        <v>0</v>
      </c>
      <c r="F53" s="148">
        <v>49780000</v>
      </c>
      <c r="G53" s="148"/>
      <c r="H53" s="144">
        <f t="shared" si="32"/>
        <v>49780000</v>
      </c>
      <c r="I53" s="148"/>
      <c r="J53" s="148"/>
      <c r="K53" s="144">
        <f t="shared" si="33"/>
        <v>0</v>
      </c>
      <c r="L53" s="148"/>
      <c r="M53" s="148"/>
      <c r="N53" s="144">
        <f t="shared" si="34"/>
        <v>0</v>
      </c>
      <c r="O53" s="144">
        <f t="shared" si="35"/>
        <v>49780000</v>
      </c>
      <c r="P53" s="144">
        <f t="shared" si="35"/>
        <v>0</v>
      </c>
      <c r="Q53" s="146">
        <f t="shared" si="35"/>
        <v>49780000</v>
      </c>
    </row>
    <row r="54" spans="1:18" s="127" customFormat="1" ht="27.6">
      <c r="A54" s="140" t="s">
        <v>15</v>
      </c>
      <c r="B54" s="153" t="s">
        <v>385</v>
      </c>
      <c r="C54" s="153"/>
      <c r="D54" s="153"/>
      <c r="E54" s="144">
        <f t="shared" si="5"/>
        <v>0</v>
      </c>
      <c r="F54" s="144">
        <v>15818000</v>
      </c>
      <c r="G54" s="144">
        <v>12000000</v>
      </c>
      <c r="H54" s="144">
        <f t="shared" si="32"/>
        <v>3818000</v>
      </c>
      <c r="I54" s="144">
        <v>12000000</v>
      </c>
      <c r="J54" s="144">
        <v>5000000</v>
      </c>
      <c r="K54" s="144">
        <f t="shared" si="33"/>
        <v>7000000</v>
      </c>
      <c r="L54" s="144">
        <v>13356000</v>
      </c>
      <c r="M54" s="144">
        <v>12356000</v>
      </c>
      <c r="N54" s="144">
        <f t="shared" si="34"/>
        <v>1000000</v>
      </c>
      <c r="O54" s="144">
        <f t="shared" si="35"/>
        <v>41174000</v>
      </c>
      <c r="P54" s="144">
        <f t="shared" si="35"/>
        <v>29356000</v>
      </c>
      <c r="Q54" s="146">
        <f t="shared" si="35"/>
        <v>11818000</v>
      </c>
    </row>
    <row r="55" spans="1:18" s="127" customFormat="1" ht="27.6">
      <c r="A55" s="140" t="s">
        <v>15</v>
      </c>
      <c r="B55" s="141" t="s">
        <v>386</v>
      </c>
      <c r="C55" s="141"/>
      <c r="D55" s="141"/>
      <c r="E55" s="144">
        <f t="shared" si="5"/>
        <v>0</v>
      </c>
      <c r="F55" s="144">
        <v>144130000</v>
      </c>
      <c r="G55" s="138"/>
      <c r="H55" s="144">
        <f t="shared" si="32"/>
        <v>144130000</v>
      </c>
      <c r="I55" s="144">
        <v>203190000</v>
      </c>
      <c r="J55" s="138"/>
      <c r="K55" s="144">
        <f t="shared" si="33"/>
        <v>203190000</v>
      </c>
      <c r="L55" s="144">
        <v>36000000</v>
      </c>
      <c r="M55" s="138"/>
      <c r="N55" s="144">
        <f t="shared" si="34"/>
        <v>36000000</v>
      </c>
      <c r="O55" s="144">
        <f t="shared" si="35"/>
        <v>383320000</v>
      </c>
      <c r="P55" s="144">
        <f t="shared" si="35"/>
        <v>0</v>
      </c>
      <c r="Q55" s="146">
        <f t="shared" si="35"/>
        <v>383320000</v>
      </c>
    </row>
    <row r="56" spans="1:18" s="127" customFormat="1" ht="27.6">
      <c r="A56" s="140" t="s">
        <v>15</v>
      </c>
      <c r="B56" s="157" t="s">
        <v>387</v>
      </c>
      <c r="C56" s="157"/>
      <c r="D56" s="157"/>
      <c r="E56" s="144">
        <f t="shared" si="5"/>
        <v>0</v>
      </c>
      <c r="F56" s="144">
        <v>80000000</v>
      </c>
      <c r="G56" s="144">
        <v>80000000</v>
      </c>
      <c r="H56" s="144">
        <f t="shared" si="32"/>
        <v>0</v>
      </c>
      <c r="I56" s="144"/>
      <c r="J56" s="138"/>
      <c r="K56" s="144">
        <f t="shared" si="33"/>
        <v>0</v>
      </c>
      <c r="L56" s="144"/>
      <c r="M56" s="138"/>
      <c r="N56" s="144">
        <f t="shared" si="34"/>
        <v>0</v>
      </c>
      <c r="O56" s="144">
        <f t="shared" si="35"/>
        <v>80000000</v>
      </c>
      <c r="P56" s="144">
        <f t="shared" si="35"/>
        <v>80000000</v>
      </c>
      <c r="Q56" s="146">
        <f t="shared" si="35"/>
        <v>0</v>
      </c>
    </row>
    <row r="57" spans="1:18" s="127" customFormat="1">
      <c r="A57" s="140">
        <v>9</v>
      </c>
      <c r="B57" s="137" t="s">
        <v>333</v>
      </c>
      <c r="C57" s="137"/>
      <c r="D57" s="137"/>
      <c r="E57" s="144">
        <f t="shared" si="5"/>
        <v>0</v>
      </c>
      <c r="F57" s="138">
        <f>SUM(F58:F61)</f>
        <v>35808000</v>
      </c>
      <c r="G57" s="138">
        <f t="shared" ref="G57:Q57" si="36">SUM(G58:G61)</f>
        <v>11798000</v>
      </c>
      <c r="H57" s="138">
        <f t="shared" si="36"/>
        <v>24010000</v>
      </c>
      <c r="I57" s="138">
        <f t="shared" si="36"/>
        <v>48105000</v>
      </c>
      <c r="J57" s="138">
        <f t="shared" si="36"/>
        <v>4298000</v>
      </c>
      <c r="K57" s="138">
        <f t="shared" si="36"/>
        <v>43807000</v>
      </c>
      <c r="L57" s="138">
        <f t="shared" si="36"/>
        <v>47352000</v>
      </c>
      <c r="M57" s="138">
        <f t="shared" si="36"/>
        <v>21913000</v>
      </c>
      <c r="N57" s="138">
        <f t="shared" si="36"/>
        <v>25439000</v>
      </c>
      <c r="O57" s="138">
        <f t="shared" si="36"/>
        <v>131265000</v>
      </c>
      <c r="P57" s="138">
        <f t="shared" si="36"/>
        <v>38009000</v>
      </c>
      <c r="Q57" s="139">
        <f t="shared" si="36"/>
        <v>93256000</v>
      </c>
    </row>
    <row r="58" spans="1:18" s="159" customFormat="1">
      <c r="A58" s="158" t="s">
        <v>15</v>
      </c>
      <c r="B58" s="141" t="s">
        <v>333</v>
      </c>
      <c r="C58" s="141"/>
      <c r="D58" s="141"/>
      <c r="E58" s="144">
        <f t="shared" si="5"/>
        <v>0</v>
      </c>
      <c r="F58" s="148">
        <v>25782200</v>
      </c>
      <c r="G58" s="148">
        <v>11798000</v>
      </c>
      <c r="H58" s="144">
        <f t="shared" ref="H58:H61" si="37">F58-G58</f>
        <v>13984200</v>
      </c>
      <c r="I58" s="148">
        <v>43294500</v>
      </c>
      <c r="J58" s="148">
        <v>4298000</v>
      </c>
      <c r="K58" s="144">
        <f t="shared" ref="K58:K61" si="38">I58-J58</f>
        <v>38996500</v>
      </c>
      <c r="L58" s="148">
        <v>41906520</v>
      </c>
      <c r="M58" s="148">
        <v>21913000</v>
      </c>
      <c r="N58" s="144">
        <f t="shared" ref="N58:N61" si="39">L58-M58</f>
        <v>19993520</v>
      </c>
      <c r="O58" s="144">
        <f t="shared" ref="O58:Q61" si="40">F58+I58+L58</f>
        <v>110983220</v>
      </c>
      <c r="P58" s="144">
        <f t="shared" si="40"/>
        <v>38009000</v>
      </c>
      <c r="Q58" s="146">
        <f t="shared" si="40"/>
        <v>72974220</v>
      </c>
    </row>
    <row r="59" spans="1:18" s="150" customFormat="1" ht="14.4">
      <c r="A59" s="158" t="s">
        <v>15</v>
      </c>
      <c r="B59" s="145" t="s">
        <v>380</v>
      </c>
      <c r="C59" s="145"/>
      <c r="D59" s="145"/>
      <c r="E59" s="144">
        <f t="shared" si="5"/>
        <v>0</v>
      </c>
      <c r="F59" s="148">
        <v>3580800</v>
      </c>
      <c r="G59" s="149"/>
      <c r="H59" s="144">
        <f t="shared" si="37"/>
        <v>3580800</v>
      </c>
      <c r="I59" s="148">
        <v>4810500</v>
      </c>
      <c r="J59" s="149"/>
      <c r="K59" s="144">
        <f t="shared" si="38"/>
        <v>4810500</v>
      </c>
      <c r="L59" s="148">
        <v>4735200</v>
      </c>
      <c r="M59" s="149"/>
      <c r="N59" s="144">
        <f t="shared" si="39"/>
        <v>4735200</v>
      </c>
      <c r="O59" s="144">
        <f t="shared" si="40"/>
        <v>13126500</v>
      </c>
      <c r="P59" s="144">
        <f t="shared" si="40"/>
        <v>0</v>
      </c>
      <c r="Q59" s="146">
        <f t="shared" si="40"/>
        <v>13126500</v>
      </c>
    </row>
    <row r="60" spans="1:18" s="150" customFormat="1" ht="14.4">
      <c r="A60" s="158" t="s">
        <v>15</v>
      </c>
      <c r="B60" s="147" t="s">
        <v>379</v>
      </c>
      <c r="C60" s="151"/>
      <c r="D60" s="151"/>
      <c r="E60" s="144">
        <f t="shared" si="5"/>
        <v>0</v>
      </c>
      <c r="F60" s="148"/>
      <c r="G60" s="149"/>
      <c r="H60" s="144">
        <f t="shared" si="37"/>
        <v>0</v>
      </c>
      <c r="I60" s="148"/>
      <c r="J60" s="149"/>
      <c r="K60" s="144">
        <f t="shared" si="38"/>
        <v>0</v>
      </c>
      <c r="L60" s="148">
        <v>710280</v>
      </c>
      <c r="M60" s="149"/>
      <c r="N60" s="144">
        <f t="shared" si="39"/>
        <v>710280</v>
      </c>
      <c r="O60" s="144">
        <f t="shared" si="40"/>
        <v>710280</v>
      </c>
      <c r="P60" s="144">
        <f t="shared" si="40"/>
        <v>0</v>
      </c>
      <c r="Q60" s="146">
        <f t="shared" si="40"/>
        <v>710280</v>
      </c>
    </row>
    <row r="61" spans="1:18" s="150" customFormat="1" ht="14.4">
      <c r="A61" s="158" t="s">
        <v>15</v>
      </c>
      <c r="B61" s="145" t="s">
        <v>381</v>
      </c>
      <c r="C61" s="145"/>
      <c r="D61" s="145"/>
      <c r="E61" s="144">
        <f t="shared" si="5"/>
        <v>0</v>
      </c>
      <c r="F61" s="148">
        <v>6445000</v>
      </c>
      <c r="G61" s="149"/>
      <c r="H61" s="144">
        <f t="shared" si="37"/>
        <v>6445000</v>
      </c>
      <c r="I61" s="148"/>
      <c r="J61" s="149"/>
      <c r="K61" s="144">
        <f t="shared" si="38"/>
        <v>0</v>
      </c>
      <c r="L61" s="148"/>
      <c r="M61" s="149"/>
      <c r="N61" s="144">
        <f t="shared" si="39"/>
        <v>0</v>
      </c>
      <c r="O61" s="144">
        <f t="shared" si="40"/>
        <v>6445000</v>
      </c>
      <c r="P61" s="144">
        <f t="shared" si="40"/>
        <v>0</v>
      </c>
      <c r="Q61" s="146">
        <f t="shared" si="40"/>
        <v>6445000</v>
      </c>
    </row>
    <row r="62" spans="1:18" s="127" customFormat="1" ht="27.6">
      <c r="A62" s="140">
        <v>10</v>
      </c>
      <c r="B62" s="137" t="s">
        <v>335</v>
      </c>
      <c r="C62" s="137"/>
      <c r="D62" s="137"/>
      <c r="E62" s="144">
        <f t="shared" si="5"/>
        <v>0</v>
      </c>
      <c r="F62" s="138">
        <f t="shared" ref="F62:Q62" si="41">SUM(F63:F75)</f>
        <v>7112055000</v>
      </c>
      <c r="G62" s="138">
        <f t="shared" si="41"/>
        <v>3495899630</v>
      </c>
      <c r="H62" s="138">
        <f t="shared" si="41"/>
        <v>3616155370</v>
      </c>
      <c r="I62" s="138">
        <f t="shared" si="41"/>
        <v>7764671000</v>
      </c>
      <c r="J62" s="138">
        <f t="shared" si="41"/>
        <v>4374308580</v>
      </c>
      <c r="K62" s="138">
        <f t="shared" si="41"/>
        <v>3390362420</v>
      </c>
      <c r="L62" s="138">
        <f t="shared" si="41"/>
        <v>7274649000</v>
      </c>
      <c r="M62" s="138">
        <f t="shared" si="41"/>
        <v>3566666449</v>
      </c>
      <c r="N62" s="138">
        <f t="shared" si="41"/>
        <v>3707982551</v>
      </c>
      <c r="O62" s="138">
        <f t="shared" si="41"/>
        <v>22151375000</v>
      </c>
      <c r="P62" s="138">
        <f t="shared" si="41"/>
        <v>11436874659</v>
      </c>
      <c r="Q62" s="139">
        <f t="shared" si="41"/>
        <v>10714500341</v>
      </c>
      <c r="R62" s="127">
        <f>Q63/80</f>
        <v>2475000</v>
      </c>
    </row>
    <row r="63" spans="1:18" s="156" customFormat="1" ht="27.6">
      <c r="A63" s="154" t="s">
        <v>15</v>
      </c>
      <c r="B63" s="160" t="s">
        <v>388</v>
      </c>
      <c r="C63" s="160"/>
      <c r="D63" s="160"/>
      <c r="E63" s="144">
        <f t="shared" si="5"/>
        <v>0</v>
      </c>
      <c r="F63" s="161">
        <v>396000000</v>
      </c>
      <c r="G63" s="146">
        <v>198000000</v>
      </c>
      <c r="H63" s="146">
        <f t="shared" ref="H63:H75" si="42">F63-G63</f>
        <v>198000000</v>
      </c>
      <c r="I63" s="146">
        <v>415800000</v>
      </c>
      <c r="J63" s="146">
        <v>415800000</v>
      </c>
      <c r="K63" s="146">
        <f t="shared" ref="K63:K75" si="43">I63-J63</f>
        <v>0</v>
      </c>
      <c r="L63" s="146">
        <v>395340000</v>
      </c>
      <c r="M63" s="146">
        <v>395340000</v>
      </c>
      <c r="N63" s="146">
        <f t="shared" ref="N63:N75" si="44">L63-M63</f>
        <v>0</v>
      </c>
      <c r="O63" s="146">
        <f t="shared" ref="O63:Q75" si="45">F63+I63+L63</f>
        <v>1207140000</v>
      </c>
      <c r="P63" s="146">
        <f t="shared" si="45"/>
        <v>1009140000</v>
      </c>
      <c r="Q63" s="162">
        <f t="shared" si="45"/>
        <v>198000000</v>
      </c>
      <c r="R63" s="156" t="s">
        <v>389</v>
      </c>
    </row>
    <row r="64" spans="1:18" s="150" customFormat="1" ht="14.4">
      <c r="A64" s="140" t="s">
        <v>15</v>
      </c>
      <c r="B64" s="145" t="s">
        <v>380</v>
      </c>
      <c r="C64" s="145"/>
      <c r="D64" s="145"/>
      <c r="E64" s="144">
        <f t="shared" si="5"/>
        <v>0</v>
      </c>
      <c r="F64" s="148">
        <v>164000000</v>
      </c>
      <c r="G64" s="148">
        <v>0</v>
      </c>
      <c r="H64" s="144">
        <f t="shared" si="42"/>
        <v>164000000</v>
      </c>
      <c r="I64" s="148">
        <v>166200000</v>
      </c>
      <c r="J64" s="148">
        <v>0</v>
      </c>
      <c r="K64" s="144">
        <f t="shared" si="43"/>
        <v>166200000</v>
      </c>
      <c r="L64" s="148">
        <v>164000000</v>
      </c>
      <c r="M64" s="148">
        <v>0</v>
      </c>
      <c r="N64" s="144">
        <f t="shared" si="44"/>
        <v>164000000</v>
      </c>
      <c r="O64" s="144">
        <f t="shared" si="45"/>
        <v>494200000</v>
      </c>
      <c r="P64" s="144">
        <f t="shared" si="45"/>
        <v>0</v>
      </c>
      <c r="Q64" s="146">
        <f t="shared" si="45"/>
        <v>494200000</v>
      </c>
    </row>
    <row r="65" spans="1:18" s="150" customFormat="1" ht="14.4">
      <c r="A65" s="140" t="s">
        <v>15</v>
      </c>
      <c r="B65" s="147" t="s">
        <v>379</v>
      </c>
      <c r="C65" s="147"/>
      <c r="D65" s="147"/>
      <c r="E65" s="144">
        <f t="shared" si="5"/>
        <v>0</v>
      </c>
      <c r="F65" s="148"/>
      <c r="G65" s="148"/>
      <c r="H65" s="144">
        <f t="shared" si="42"/>
        <v>0</v>
      </c>
      <c r="I65" s="148"/>
      <c r="J65" s="148"/>
      <c r="K65" s="144">
        <f t="shared" si="43"/>
        <v>0</v>
      </c>
      <c r="L65" s="148">
        <f>5940000+660000</f>
        <v>6600000</v>
      </c>
      <c r="M65" s="148"/>
      <c r="N65" s="144">
        <f t="shared" si="44"/>
        <v>6600000</v>
      </c>
      <c r="O65" s="144">
        <f t="shared" si="45"/>
        <v>6600000</v>
      </c>
      <c r="P65" s="144">
        <f t="shared" si="45"/>
        <v>0</v>
      </c>
      <c r="Q65" s="146">
        <f t="shared" si="45"/>
        <v>6600000</v>
      </c>
    </row>
    <row r="66" spans="1:18" s="156" customFormat="1" ht="27.6">
      <c r="A66" s="154" t="s">
        <v>15</v>
      </c>
      <c r="B66" s="160" t="s">
        <v>390</v>
      </c>
      <c r="C66" s="160"/>
      <c r="D66" s="160"/>
      <c r="E66" s="144">
        <f t="shared" si="5"/>
        <v>0</v>
      </c>
      <c r="F66" s="161">
        <v>1080000000</v>
      </c>
      <c r="G66" s="146">
        <v>537442443</v>
      </c>
      <c r="H66" s="146">
        <f t="shared" si="42"/>
        <v>542557557</v>
      </c>
      <c r="I66" s="146">
        <v>1080000000</v>
      </c>
      <c r="J66" s="146">
        <v>875631105</v>
      </c>
      <c r="K66" s="146">
        <f t="shared" si="43"/>
        <v>204368895</v>
      </c>
      <c r="L66" s="146">
        <v>1074060000</v>
      </c>
      <c r="M66" s="146">
        <v>608673173</v>
      </c>
      <c r="N66" s="146">
        <f t="shared" si="44"/>
        <v>465386827</v>
      </c>
      <c r="O66" s="146">
        <f t="shared" si="45"/>
        <v>3234060000</v>
      </c>
      <c r="P66" s="146">
        <f t="shared" si="45"/>
        <v>2021746721</v>
      </c>
      <c r="Q66" s="162">
        <f t="shared" si="45"/>
        <v>1212313279</v>
      </c>
      <c r="R66" s="156" t="s">
        <v>391</v>
      </c>
    </row>
    <row r="67" spans="1:18" s="127" customFormat="1">
      <c r="A67" s="140" t="s">
        <v>15</v>
      </c>
      <c r="B67" s="141" t="s">
        <v>392</v>
      </c>
      <c r="C67" s="141"/>
      <c r="D67" s="141"/>
      <c r="E67" s="144">
        <f t="shared" si="5"/>
        <v>0</v>
      </c>
      <c r="F67" s="144">
        <v>3124073000</v>
      </c>
      <c r="G67" s="144">
        <v>1660981187</v>
      </c>
      <c r="H67" s="144">
        <f t="shared" si="42"/>
        <v>1463091813</v>
      </c>
      <c r="I67" s="144">
        <v>3206156000</v>
      </c>
      <c r="J67" s="144">
        <v>1729354675</v>
      </c>
      <c r="K67" s="144">
        <f t="shared" si="43"/>
        <v>1476801325</v>
      </c>
      <c r="L67" s="144">
        <v>2951774000</v>
      </c>
      <c r="M67" s="144">
        <v>1465965956</v>
      </c>
      <c r="N67" s="144">
        <f t="shared" si="44"/>
        <v>1485808044</v>
      </c>
      <c r="O67" s="144">
        <f t="shared" si="45"/>
        <v>9282003000</v>
      </c>
      <c r="P67" s="144">
        <f t="shared" si="45"/>
        <v>4856301818</v>
      </c>
      <c r="Q67" s="146">
        <f t="shared" si="45"/>
        <v>4425701182</v>
      </c>
    </row>
    <row r="68" spans="1:18" s="127" customFormat="1">
      <c r="A68" s="140" t="s">
        <v>15</v>
      </c>
      <c r="B68" s="141" t="s">
        <v>393</v>
      </c>
      <c r="C68" s="141"/>
      <c r="D68" s="141"/>
      <c r="E68" s="144">
        <f t="shared" si="5"/>
        <v>0</v>
      </c>
      <c r="F68" s="144">
        <v>1707526000</v>
      </c>
      <c r="G68" s="144">
        <v>853763000</v>
      </c>
      <c r="H68" s="144">
        <f t="shared" si="42"/>
        <v>853763000</v>
      </c>
      <c r="I68" s="144">
        <v>2228260000</v>
      </c>
      <c r="J68" s="144">
        <v>1109152800</v>
      </c>
      <c r="K68" s="144">
        <f t="shared" si="43"/>
        <v>1119107200</v>
      </c>
      <c r="L68" s="144">
        <v>2073662000</v>
      </c>
      <c r="M68" s="144">
        <v>879367320</v>
      </c>
      <c r="N68" s="144">
        <f t="shared" si="44"/>
        <v>1194294680</v>
      </c>
      <c r="O68" s="144">
        <f t="shared" si="45"/>
        <v>6009448000</v>
      </c>
      <c r="P68" s="144">
        <f t="shared" si="45"/>
        <v>2842283120</v>
      </c>
      <c r="Q68" s="146">
        <f t="shared" si="45"/>
        <v>3167164880</v>
      </c>
    </row>
    <row r="69" spans="1:18" s="127" customFormat="1">
      <c r="A69" s="140" t="s">
        <v>15</v>
      </c>
      <c r="B69" s="141" t="s">
        <v>135</v>
      </c>
      <c r="C69" s="141"/>
      <c r="D69" s="141"/>
      <c r="E69" s="144">
        <f t="shared" si="5"/>
        <v>0</v>
      </c>
      <c r="F69" s="144">
        <v>176904000</v>
      </c>
      <c r="G69" s="144">
        <v>67392000</v>
      </c>
      <c r="H69" s="144">
        <f t="shared" si="42"/>
        <v>109512000</v>
      </c>
      <c r="I69" s="144">
        <v>210600000</v>
      </c>
      <c r="J69" s="144">
        <f>23*702000*6</f>
        <v>96876000</v>
      </c>
      <c r="K69" s="144">
        <f t="shared" si="43"/>
        <v>113724000</v>
      </c>
      <c r="L69" s="144">
        <v>210600000</v>
      </c>
      <c r="M69" s="144">
        <v>92664000</v>
      </c>
      <c r="N69" s="144">
        <f t="shared" si="44"/>
        <v>117936000</v>
      </c>
      <c r="O69" s="144">
        <f t="shared" si="45"/>
        <v>598104000</v>
      </c>
      <c r="P69" s="144">
        <f t="shared" si="45"/>
        <v>256932000</v>
      </c>
      <c r="Q69" s="146">
        <f t="shared" si="45"/>
        <v>341172000</v>
      </c>
    </row>
    <row r="70" spans="1:18" s="127" customFormat="1">
      <c r="A70" s="140" t="s">
        <v>15</v>
      </c>
      <c r="B70" s="141" t="s">
        <v>394</v>
      </c>
      <c r="C70" s="141"/>
      <c r="D70" s="141"/>
      <c r="E70" s="144">
        <f t="shared" si="5"/>
        <v>0</v>
      </c>
      <c r="F70" s="144">
        <v>101088000</v>
      </c>
      <c r="G70" s="144">
        <v>33696000</v>
      </c>
      <c r="H70" s="144">
        <f t="shared" si="42"/>
        <v>67392000</v>
      </c>
      <c r="I70" s="144">
        <v>101088000</v>
      </c>
      <c r="J70" s="144">
        <v>50544000</v>
      </c>
      <c r="K70" s="144">
        <f t="shared" si="43"/>
        <v>50544000</v>
      </c>
      <c r="L70" s="144">
        <v>101088000</v>
      </c>
      <c r="M70" s="144">
        <v>54756000</v>
      </c>
      <c r="N70" s="144">
        <f t="shared" si="44"/>
        <v>46332000</v>
      </c>
      <c r="O70" s="144">
        <f t="shared" si="45"/>
        <v>303264000</v>
      </c>
      <c r="P70" s="144">
        <f t="shared" si="45"/>
        <v>138996000</v>
      </c>
      <c r="Q70" s="146">
        <f t="shared" si="45"/>
        <v>164268000</v>
      </c>
    </row>
    <row r="71" spans="1:18" s="127" customFormat="1" ht="27.6">
      <c r="A71" s="140" t="s">
        <v>15</v>
      </c>
      <c r="B71" s="141" t="s">
        <v>395</v>
      </c>
      <c r="C71" s="141"/>
      <c r="D71" s="141"/>
      <c r="E71" s="144">
        <f t="shared" si="5"/>
        <v>0</v>
      </c>
      <c r="F71" s="144">
        <v>63025000</v>
      </c>
      <c r="G71" s="144">
        <v>63025000</v>
      </c>
      <c r="H71" s="144">
        <f t="shared" si="42"/>
        <v>0</v>
      </c>
      <c r="I71" s="144">
        <v>82783000</v>
      </c>
      <c r="J71" s="144">
        <v>33750000</v>
      </c>
      <c r="K71" s="144">
        <f t="shared" si="43"/>
        <v>49033000</v>
      </c>
      <c r="L71" s="144">
        <v>82141000</v>
      </c>
      <c r="M71" s="144">
        <v>45900000</v>
      </c>
      <c r="N71" s="144">
        <f t="shared" si="44"/>
        <v>36241000</v>
      </c>
      <c r="O71" s="144">
        <f t="shared" si="45"/>
        <v>227949000</v>
      </c>
      <c r="P71" s="144">
        <f t="shared" si="45"/>
        <v>142675000</v>
      </c>
      <c r="Q71" s="146">
        <f t="shared" si="45"/>
        <v>85274000</v>
      </c>
    </row>
    <row r="72" spans="1:18" s="127" customFormat="1">
      <c r="A72" s="140" t="s">
        <v>15</v>
      </c>
      <c r="B72" s="141" t="s">
        <v>396</v>
      </c>
      <c r="C72" s="141"/>
      <c r="D72" s="141"/>
      <c r="E72" s="144">
        <f t="shared" si="5"/>
        <v>0</v>
      </c>
      <c r="F72" s="144">
        <v>136239000</v>
      </c>
      <c r="G72" s="138"/>
      <c r="H72" s="144">
        <f t="shared" si="42"/>
        <v>136239000</v>
      </c>
      <c r="I72" s="144">
        <v>167384000</v>
      </c>
      <c r="J72" s="138"/>
      <c r="K72" s="144">
        <f t="shared" si="43"/>
        <v>167384000</v>
      </c>
      <c r="L72" s="144">
        <v>167384000</v>
      </c>
      <c r="M72" s="138"/>
      <c r="N72" s="144">
        <f t="shared" si="44"/>
        <v>167384000</v>
      </c>
      <c r="O72" s="144">
        <f t="shared" si="45"/>
        <v>471007000</v>
      </c>
      <c r="P72" s="144">
        <f t="shared" si="45"/>
        <v>0</v>
      </c>
      <c r="Q72" s="146">
        <f t="shared" si="45"/>
        <v>471007000</v>
      </c>
    </row>
    <row r="73" spans="1:18" s="127" customFormat="1" ht="27.6">
      <c r="A73" s="140" t="s">
        <v>15</v>
      </c>
      <c r="B73" s="141" t="s">
        <v>397</v>
      </c>
      <c r="C73" s="141"/>
      <c r="D73" s="141"/>
      <c r="E73" s="144">
        <f t="shared" si="5"/>
        <v>0</v>
      </c>
      <c r="F73" s="144">
        <v>115200000</v>
      </c>
      <c r="G73" s="144">
        <v>57600000</v>
      </c>
      <c r="H73" s="144">
        <f t="shared" si="42"/>
        <v>57600000</v>
      </c>
      <c r="I73" s="144">
        <v>38400000</v>
      </c>
      <c r="J73" s="144">
        <f>3200000*6</f>
        <v>19200000</v>
      </c>
      <c r="K73" s="144">
        <f t="shared" si="43"/>
        <v>19200000</v>
      </c>
      <c r="L73" s="144"/>
      <c r="M73" s="144"/>
      <c r="N73" s="144">
        <f t="shared" si="44"/>
        <v>0</v>
      </c>
      <c r="O73" s="144">
        <f t="shared" si="45"/>
        <v>153600000</v>
      </c>
      <c r="P73" s="144">
        <f t="shared" si="45"/>
        <v>76800000</v>
      </c>
      <c r="Q73" s="146">
        <f t="shared" si="45"/>
        <v>76800000</v>
      </c>
    </row>
    <row r="74" spans="1:18" s="127" customFormat="1">
      <c r="A74" s="140" t="s">
        <v>15</v>
      </c>
      <c r="B74" s="141" t="s">
        <v>398</v>
      </c>
      <c r="C74" s="141"/>
      <c r="D74" s="141"/>
      <c r="E74" s="144">
        <f t="shared" si="5"/>
        <v>0</v>
      </c>
      <c r="F74" s="144"/>
      <c r="G74" s="144"/>
      <c r="H74" s="144">
        <f t="shared" si="42"/>
        <v>0</v>
      </c>
      <c r="I74" s="144">
        <v>20000000</v>
      </c>
      <c r="J74" s="144">
        <v>20000000</v>
      </c>
      <c r="K74" s="144">
        <f t="shared" si="43"/>
        <v>0</v>
      </c>
      <c r="L74" s="144"/>
      <c r="M74" s="144"/>
      <c r="N74" s="144">
        <f t="shared" si="44"/>
        <v>0</v>
      </c>
      <c r="O74" s="144">
        <f t="shared" si="45"/>
        <v>20000000</v>
      </c>
      <c r="P74" s="144">
        <f t="shared" si="45"/>
        <v>20000000</v>
      </c>
      <c r="Q74" s="146">
        <f t="shared" si="45"/>
        <v>0</v>
      </c>
    </row>
    <row r="75" spans="1:18" s="127" customFormat="1">
      <c r="A75" s="140" t="s">
        <v>15</v>
      </c>
      <c r="B75" s="141" t="s">
        <v>399</v>
      </c>
      <c r="C75" s="141"/>
      <c r="D75" s="141"/>
      <c r="E75" s="144">
        <f t="shared" si="5"/>
        <v>0</v>
      </c>
      <c r="F75" s="144">
        <v>48000000</v>
      </c>
      <c r="G75" s="144">
        <v>24000000</v>
      </c>
      <c r="H75" s="144">
        <f t="shared" si="42"/>
        <v>24000000</v>
      </c>
      <c r="I75" s="144">
        <v>48000000</v>
      </c>
      <c r="J75" s="144">
        <v>24000000</v>
      </c>
      <c r="K75" s="144">
        <f t="shared" si="43"/>
        <v>24000000</v>
      </c>
      <c r="L75" s="144">
        <v>48000000</v>
      </c>
      <c r="M75" s="144">
        <v>24000000</v>
      </c>
      <c r="N75" s="144">
        <f t="shared" si="44"/>
        <v>24000000</v>
      </c>
      <c r="O75" s="144">
        <f t="shared" si="45"/>
        <v>144000000</v>
      </c>
      <c r="P75" s="144">
        <f t="shared" si="45"/>
        <v>72000000</v>
      </c>
      <c r="Q75" s="146">
        <f t="shared" si="45"/>
        <v>72000000</v>
      </c>
    </row>
    <row r="76" spans="1:18" s="127" customFormat="1">
      <c r="A76" s="140">
        <v>11</v>
      </c>
      <c r="B76" s="137" t="s">
        <v>337</v>
      </c>
      <c r="C76" s="137"/>
      <c r="D76" s="137"/>
      <c r="E76" s="144">
        <f t="shared" si="5"/>
        <v>0</v>
      </c>
      <c r="F76" s="138">
        <f t="shared" ref="F76:Q76" si="46">SUM(F77:F80)</f>
        <v>403657000</v>
      </c>
      <c r="G76" s="138">
        <f t="shared" si="46"/>
        <v>186359000</v>
      </c>
      <c r="H76" s="138">
        <f t="shared" si="46"/>
        <v>217298000</v>
      </c>
      <c r="I76" s="138">
        <f t="shared" si="46"/>
        <v>507912000</v>
      </c>
      <c r="J76" s="138">
        <f t="shared" si="46"/>
        <v>273172650</v>
      </c>
      <c r="K76" s="138">
        <f t="shared" si="46"/>
        <v>234739350</v>
      </c>
      <c r="L76" s="138">
        <f t="shared" si="46"/>
        <v>415191000</v>
      </c>
      <c r="M76" s="138">
        <f t="shared" si="46"/>
        <v>210227550</v>
      </c>
      <c r="N76" s="138">
        <f t="shared" si="46"/>
        <v>204963450</v>
      </c>
      <c r="O76" s="138">
        <f t="shared" si="46"/>
        <v>1326760000</v>
      </c>
      <c r="P76" s="138">
        <f t="shared" si="46"/>
        <v>669759200</v>
      </c>
      <c r="Q76" s="139">
        <f t="shared" si="46"/>
        <v>657000800</v>
      </c>
    </row>
    <row r="77" spans="1:18" s="127" customFormat="1">
      <c r="A77" s="140" t="s">
        <v>15</v>
      </c>
      <c r="B77" s="141" t="s">
        <v>400</v>
      </c>
      <c r="C77" s="141"/>
      <c r="D77" s="141"/>
      <c r="E77" s="144">
        <f t="shared" si="5"/>
        <v>0</v>
      </c>
      <c r="F77" s="144">
        <v>44320500</v>
      </c>
      <c r="G77" s="144">
        <v>21200000</v>
      </c>
      <c r="H77" s="144">
        <f t="shared" ref="H77:H80" si="47">F77-G77</f>
        <v>23120500</v>
      </c>
      <c r="I77" s="144">
        <v>95264000</v>
      </c>
      <c r="J77" s="144">
        <v>71800000</v>
      </c>
      <c r="K77" s="144">
        <f t="shared" ref="K77:K80" si="48">I77-J77</f>
        <v>23464000</v>
      </c>
      <c r="L77" s="144">
        <v>60779000</v>
      </c>
      <c r="M77" s="144">
        <v>43187550</v>
      </c>
      <c r="N77" s="144">
        <f t="shared" ref="N77:N80" si="49">L77-M77</f>
        <v>17591450</v>
      </c>
      <c r="O77" s="144">
        <f t="shared" ref="O77:Q80" si="50">F77+I77+L77</f>
        <v>200363500</v>
      </c>
      <c r="P77" s="144">
        <f t="shared" si="50"/>
        <v>136187550</v>
      </c>
      <c r="Q77" s="146">
        <f t="shared" si="50"/>
        <v>64175950</v>
      </c>
    </row>
    <row r="78" spans="1:18" s="127" customFormat="1">
      <c r="A78" s="140" t="s">
        <v>15</v>
      </c>
      <c r="B78" s="145" t="s">
        <v>380</v>
      </c>
      <c r="C78" s="145"/>
      <c r="D78" s="145"/>
      <c r="E78" s="144">
        <f t="shared" si="5"/>
        <v>0</v>
      </c>
      <c r="F78" s="144">
        <v>4924500</v>
      </c>
      <c r="G78" s="144"/>
      <c r="H78" s="144">
        <f t="shared" si="47"/>
        <v>4924500</v>
      </c>
      <c r="I78" s="144"/>
      <c r="J78" s="144"/>
      <c r="K78" s="144">
        <f t="shared" si="48"/>
        <v>0</v>
      </c>
      <c r="L78" s="144"/>
      <c r="M78" s="144"/>
      <c r="N78" s="144">
        <f t="shared" si="49"/>
        <v>0</v>
      </c>
      <c r="O78" s="144">
        <f t="shared" si="50"/>
        <v>4924500</v>
      </c>
      <c r="P78" s="144">
        <f t="shared" si="50"/>
        <v>0</v>
      </c>
      <c r="Q78" s="146">
        <f t="shared" si="50"/>
        <v>4924500</v>
      </c>
    </row>
    <row r="79" spans="1:18" s="127" customFormat="1">
      <c r="A79" s="140" t="s">
        <v>15</v>
      </c>
      <c r="B79" s="141" t="s">
        <v>401</v>
      </c>
      <c r="C79" s="141"/>
      <c r="D79" s="141"/>
      <c r="E79" s="144">
        <f t="shared" si="5"/>
        <v>0</v>
      </c>
      <c r="F79" s="144">
        <v>5000000</v>
      </c>
      <c r="G79" s="144"/>
      <c r="H79" s="144">
        <f t="shared" si="47"/>
        <v>5000000</v>
      </c>
      <c r="I79" s="144">
        <v>5000000</v>
      </c>
      <c r="J79" s="144">
        <v>2000000</v>
      </c>
      <c r="K79" s="144">
        <f t="shared" si="48"/>
        <v>3000000</v>
      </c>
      <c r="L79" s="144">
        <v>5000000</v>
      </c>
      <c r="M79" s="144">
        <v>0</v>
      </c>
      <c r="N79" s="144">
        <f t="shared" si="49"/>
        <v>5000000</v>
      </c>
      <c r="O79" s="144">
        <f t="shared" si="50"/>
        <v>15000000</v>
      </c>
      <c r="P79" s="144">
        <f t="shared" si="50"/>
        <v>2000000</v>
      </c>
      <c r="Q79" s="146">
        <f t="shared" si="50"/>
        <v>13000000</v>
      </c>
    </row>
    <row r="80" spans="1:18" s="127" customFormat="1">
      <c r="A80" s="140" t="s">
        <v>15</v>
      </c>
      <c r="B80" s="141" t="s">
        <v>402</v>
      </c>
      <c r="C80" s="141"/>
      <c r="D80" s="141"/>
      <c r="E80" s="144">
        <f t="shared" ref="E80:E89" si="51">C80-D80</f>
        <v>0</v>
      </c>
      <c r="F80" s="144">
        <v>349412000</v>
      </c>
      <c r="G80" s="144">
        <v>165159000</v>
      </c>
      <c r="H80" s="144">
        <f t="shared" si="47"/>
        <v>184253000</v>
      </c>
      <c r="I80" s="144">
        <v>407648000</v>
      </c>
      <c r="J80" s="144">
        <v>199372650</v>
      </c>
      <c r="K80" s="144">
        <f t="shared" si="48"/>
        <v>208275350</v>
      </c>
      <c r="L80" s="144">
        <v>349412000</v>
      </c>
      <c r="M80" s="144">
        <v>167040000</v>
      </c>
      <c r="N80" s="144">
        <f t="shared" si="49"/>
        <v>182372000</v>
      </c>
      <c r="O80" s="144">
        <f t="shared" si="50"/>
        <v>1106472000</v>
      </c>
      <c r="P80" s="144">
        <f t="shared" si="50"/>
        <v>531571650</v>
      </c>
      <c r="Q80" s="146">
        <f t="shared" si="50"/>
        <v>574900350</v>
      </c>
    </row>
    <row r="81" spans="1:17" s="127" customFormat="1">
      <c r="A81" s="140">
        <v>12</v>
      </c>
      <c r="B81" s="137" t="s">
        <v>339</v>
      </c>
      <c r="C81" s="137"/>
      <c r="D81" s="137"/>
      <c r="E81" s="144">
        <f t="shared" si="51"/>
        <v>0</v>
      </c>
      <c r="F81" s="138">
        <f t="shared" ref="F81:Q81" si="52">SUM(F82:F84)</f>
        <v>188641000</v>
      </c>
      <c r="G81" s="138">
        <f t="shared" si="52"/>
        <v>113434500</v>
      </c>
      <c r="H81" s="138">
        <f t="shared" si="52"/>
        <v>75206500</v>
      </c>
      <c r="I81" s="138">
        <f t="shared" si="52"/>
        <v>48105000</v>
      </c>
      <c r="J81" s="138">
        <f t="shared" si="52"/>
        <v>48105000</v>
      </c>
      <c r="K81" s="138">
        <f t="shared" si="52"/>
        <v>0</v>
      </c>
      <c r="L81" s="138">
        <f t="shared" si="52"/>
        <v>176274000</v>
      </c>
      <c r="M81" s="138">
        <f t="shared" si="52"/>
        <v>104514000</v>
      </c>
      <c r="N81" s="138">
        <f t="shared" si="52"/>
        <v>71760000</v>
      </c>
      <c r="O81" s="138">
        <f t="shared" si="52"/>
        <v>413020000</v>
      </c>
      <c r="P81" s="138">
        <f t="shared" si="52"/>
        <v>266053500</v>
      </c>
      <c r="Q81" s="139">
        <f t="shared" si="52"/>
        <v>146966500</v>
      </c>
    </row>
    <row r="82" spans="1:17" s="127" customFormat="1">
      <c r="A82" s="140" t="s">
        <v>15</v>
      </c>
      <c r="B82" s="141" t="s">
        <v>403</v>
      </c>
      <c r="C82" s="141"/>
      <c r="D82" s="141"/>
      <c r="E82" s="144">
        <f t="shared" si="51"/>
        <v>0</v>
      </c>
      <c r="F82" s="144">
        <v>31018500</v>
      </c>
      <c r="G82" s="144">
        <v>31018500</v>
      </c>
      <c r="H82" s="144">
        <f t="shared" ref="H82:H84" si="53">F82-G82</f>
        <v>0</v>
      </c>
      <c r="I82" s="144">
        <v>48105000</v>
      </c>
      <c r="J82" s="144">
        <v>48105000</v>
      </c>
      <c r="K82" s="144">
        <f t="shared" ref="K82:K84" si="54">I82-J82</f>
        <v>0</v>
      </c>
      <c r="L82" s="144">
        <v>22098000</v>
      </c>
      <c r="M82" s="144">
        <v>22098000</v>
      </c>
      <c r="N82" s="144">
        <f t="shared" ref="N82:N84" si="55">L82-M82</f>
        <v>0</v>
      </c>
      <c r="O82" s="144">
        <f t="shared" ref="O82:Q84" si="56">F82+I82+L82</f>
        <v>101221500</v>
      </c>
      <c r="P82" s="144">
        <f t="shared" si="56"/>
        <v>101221500</v>
      </c>
      <c r="Q82" s="146">
        <f t="shared" si="56"/>
        <v>0</v>
      </c>
    </row>
    <row r="83" spans="1:17" s="127" customFormat="1">
      <c r="A83" s="140" t="s">
        <v>15</v>
      </c>
      <c r="B83" s="145" t="s">
        <v>380</v>
      </c>
      <c r="C83" s="145"/>
      <c r="D83" s="145"/>
      <c r="E83" s="144">
        <f t="shared" si="51"/>
        <v>0</v>
      </c>
      <c r="F83" s="144">
        <v>3446500</v>
      </c>
      <c r="G83" s="144"/>
      <c r="H83" s="144">
        <f t="shared" si="53"/>
        <v>3446500</v>
      </c>
      <c r="I83" s="144"/>
      <c r="J83" s="144"/>
      <c r="K83" s="144">
        <f t="shared" si="54"/>
        <v>0</v>
      </c>
      <c r="L83" s="144"/>
      <c r="M83" s="144"/>
      <c r="N83" s="144">
        <f t="shared" si="55"/>
        <v>0</v>
      </c>
      <c r="O83" s="144">
        <f t="shared" si="56"/>
        <v>3446500</v>
      </c>
      <c r="P83" s="144">
        <f t="shared" si="56"/>
        <v>0</v>
      </c>
      <c r="Q83" s="146">
        <f t="shared" si="56"/>
        <v>3446500</v>
      </c>
    </row>
    <row r="84" spans="1:17" s="127" customFormat="1">
      <c r="A84" s="140" t="s">
        <v>15</v>
      </c>
      <c r="B84" s="141" t="s">
        <v>404</v>
      </c>
      <c r="C84" s="141"/>
      <c r="D84" s="141"/>
      <c r="E84" s="144">
        <f t="shared" si="51"/>
        <v>0</v>
      </c>
      <c r="F84" s="144">
        <v>154176000</v>
      </c>
      <c r="G84" s="144">
        <v>82416000</v>
      </c>
      <c r="H84" s="144">
        <f t="shared" si="53"/>
        <v>71760000</v>
      </c>
      <c r="I84" s="144"/>
      <c r="J84" s="144"/>
      <c r="K84" s="144">
        <f t="shared" si="54"/>
        <v>0</v>
      </c>
      <c r="L84" s="144">
        <v>154176000</v>
      </c>
      <c r="M84" s="144">
        <v>82416000</v>
      </c>
      <c r="N84" s="144">
        <f t="shared" si="55"/>
        <v>71760000</v>
      </c>
      <c r="O84" s="144">
        <f t="shared" si="56"/>
        <v>308352000</v>
      </c>
      <c r="P84" s="144">
        <f t="shared" si="56"/>
        <v>164832000</v>
      </c>
      <c r="Q84" s="146">
        <f t="shared" si="56"/>
        <v>143520000</v>
      </c>
    </row>
    <row r="85" spans="1:17" s="127" customFormat="1">
      <c r="A85" s="140">
        <v>13</v>
      </c>
      <c r="B85" s="137" t="s">
        <v>341</v>
      </c>
      <c r="C85" s="137"/>
      <c r="D85" s="137"/>
      <c r="E85" s="144">
        <f t="shared" si="51"/>
        <v>0</v>
      </c>
      <c r="F85" s="138">
        <f>SUM(F86:F87)</f>
        <v>41346000</v>
      </c>
      <c r="G85" s="138">
        <f t="shared" ref="G85:Q85" si="57">SUM(G86:G87)</f>
        <v>0</v>
      </c>
      <c r="H85" s="138">
        <f t="shared" si="57"/>
        <v>41346000</v>
      </c>
      <c r="I85" s="138">
        <f t="shared" si="57"/>
        <v>46488000</v>
      </c>
      <c r="J85" s="138">
        <f t="shared" si="57"/>
        <v>46488000</v>
      </c>
      <c r="K85" s="138">
        <f t="shared" si="57"/>
        <v>0</v>
      </c>
      <c r="L85" s="138">
        <f t="shared" si="57"/>
        <v>42114000</v>
      </c>
      <c r="M85" s="138">
        <f t="shared" si="57"/>
        <v>42114000</v>
      </c>
      <c r="N85" s="138">
        <f t="shared" si="57"/>
        <v>0</v>
      </c>
      <c r="O85" s="138">
        <f t="shared" si="57"/>
        <v>129948000</v>
      </c>
      <c r="P85" s="138">
        <f t="shared" si="57"/>
        <v>88602000</v>
      </c>
      <c r="Q85" s="139">
        <f t="shared" si="57"/>
        <v>41346000</v>
      </c>
    </row>
    <row r="86" spans="1:17">
      <c r="A86" s="163" t="s">
        <v>15</v>
      </c>
      <c r="B86" s="141" t="s">
        <v>341</v>
      </c>
      <c r="C86" s="141"/>
      <c r="D86" s="141"/>
      <c r="E86" s="144">
        <f t="shared" si="51"/>
        <v>0</v>
      </c>
      <c r="F86" s="144">
        <v>37211400</v>
      </c>
      <c r="G86" s="144"/>
      <c r="H86" s="144">
        <f t="shared" ref="H86:H87" si="58">F86-G86</f>
        <v>37211400</v>
      </c>
      <c r="I86" s="144">
        <v>46488000</v>
      </c>
      <c r="J86" s="144">
        <v>46488000</v>
      </c>
      <c r="K86" s="144">
        <f t="shared" ref="K86:K88" si="59">I86-J86</f>
        <v>0</v>
      </c>
      <c r="L86" s="144">
        <v>42114000</v>
      </c>
      <c r="M86" s="144">
        <v>42114000</v>
      </c>
      <c r="N86" s="144">
        <f t="shared" ref="N86:N88" si="60">L86-M86</f>
        <v>0</v>
      </c>
      <c r="O86" s="144">
        <f t="shared" ref="O86:Q88" si="61">F86+I86+L86</f>
        <v>125813400</v>
      </c>
      <c r="P86" s="144">
        <f t="shared" si="61"/>
        <v>88602000</v>
      </c>
      <c r="Q86" s="146">
        <f t="shared" si="61"/>
        <v>37211400</v>
      </c>
    </row>
    <row r="87" spans="1:17" s="159" customFormat="1">
      <c r="A87" s="163" t="s">
        <v>15</v>
      </c>
      <c r="B87" s="145" t="s">
        <v>380</v>
      </c>
      <c r="C87" s="145"/>
      <c r="D87" s="145"/>
      <c r="E87" s="144">
        <f t="shared" si="51"/>
        <v>0</v>
      </c>
      <c r="F87" s="148">
        <v>4134600</v>
      </c>
      <c r="G87" s="148"/>
      <c r="H87" s="144">
        <f t="shared" si="58"/>
        <v>4134600</v>
      </c>
      <c r="I87" s="144"/>
      <c r="J87" s="144"/>
      <c r="K87" s="144">
        <f t="shared" si="59"/>
        <v>0</v>
      </c>
      <c r="L87" s="138"/>
      <c r="M87" s="138"/>
      <c r="N87" s="144">
        <f t="shared" si="60"/>
        <v>0</v>
      </c>
      <c r="O87" s="144">
        <f t="shared" si="61"/>
        <v>4134600</v>
      </c>
      <c r="P87" s="144">
        <f t="shared" si="61"/>
        <v>0</v>
      </c>
      <c r="Q87" s="146">
        <f t="shared" si="61"/>
        <v>4134600</v>
      </c>
    </row>
    <row r="88" spans="1:17" s="127" customFormat="1">
      <c r="A88" s="140" t="s">
        <v>405</v>
      </c>
      <c r="B88" s="137" t="s">
        <v>27</v>
      </c>
      <c r="C88" s="137"/>
      <c r="D88" s="137"/>
      <c r="E88" s="144">
        <f t="shared" si="51"/>
        <v>0</v>
      </c>
      <c r="F88" s="138">
        <v>166213000</v>
      </c>
      <c r="G88" s="138"/>
      <c r="H88" s="138">
        <v>166213000</v>
      </c>
      <c r="I88" s="138">
        <v>186883000</v>
      </c>
      <c r="J88" s="138"/>
      <c r="K88" s="138">
        <f t="shared" si="59"/>
        <v>186883000</v>
      </c>
      <c r="L88" s="138">
        <v>169297000</v>
      </c>
      <c r="M88" s="138"/>
      <c r="N88" s="138">
        <f t="shared" si="60"/>
        <v>169297000</v>
      </c>
      <c r="O88" s="138">
        <f t="shared" si="61"/>
        <v>522393000</v>
      </c>
      <c r="P88" s="138"/>
      <c r="Q88" s="139">
        <f t="shared" ref="Q88" si="62">O88-P88</f>
        <v>522393000</v>
      </c>
    </row>
    <row r="89" spans="1:17" s="127" customFormat="1">
      <c r="A89" s="140" t="s">
        <v>15</v>
      </c>
      <c r="B89" s="141" t="s">
        <v>375</v>
      </c>
      <c r="C89" s="141"/>
      <c r="D89" s="141"/>
      <c r="E89" s="144">
        <f t="shared" si="51"/>
        <v>0</v>
      </c>
      <c r="F89" s="138"/>
      <c r="G89" s="138"/>
      <c r="H89" s="144">
        <f>F89-G89</f>
        <v>0</v>
      </c>
      <c r="I89" s="138"/>
      <c r="J89" s="138"/>
      <c r="K89" s="144">
        <f>I89-J89</f>
        <v>0</v>
      </c>
      <c r="L89" s="138"/>
      <c r="M89" s="138"/>
      <c r="N89" s="144">
        <f>L89-M89</f>
        <v>0</v>
      </c>
      <c r="O89" s="144">
        <f>F89+I89+L89</f>
        <v>0</v>
      </c>
      <c r="P89" s="144">
        <f t="shared" ref="P89:Q89" si="63">G89+J89+M89</f>
        <v>0</v>
      </c>
      <c r="Q89" s="146">
        <f t="shared" si="63"/>
        <v>0</v>
      </c>
    </row>
    <row r="91" spans="1:17">
      <c r="B91" s="164" t="s">
        <v>406</v>
      </c>
      <c r="C91" s="164"/>
      <c r="D91" s="164"/>
      <c r="E91" s="164"/>
    </row>
  </sheetData>
  <autoFilter ref="A8:K89"/>
  <mergeCells count="24">
    <mergeCell ref="P6:P7"/>
    <mergeCell ref="Q6:Q7"/>
    <mergeCell ref="J6:J7"/>
    <mergeCell ref="K6:K7"/>
    <mergeCell ref="L6:L7"/>
    <mergeCell ref="M6:M7"/>
    <mergeCell ref="N6:N7"/>
    <mergeCell ref="O6:O7"/>
    <mergeCell ref="I6:I7"/>
    <mergeCell ref="A2:Q2"/>
    <mergeCell ref="A3:Q3"/>
    <mergeCell ref="A5:A7"/>
    <mergeCell ref="B5:B7"/>
    <mergeCell ref="C5:E5"/>
    <mergeCell ref="F5:H5"/>
    <mergeCell ref="I5:K5"/>
    <mergeCell ref="L5:N5"/>
    <mergeCell ref="O5:Q5"/>
    <mergeCell ref="C6:C7"/>
    <mergeCell ref="D6:D7"/>
    <mergeCell ref="E6:E7"/>
    <mergeCell ref="F6:F7"/>
    <mergeCell ref="G6:G7"/>
    <mergeCell ref="H6:H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FF0000"/>
  </sheetPr>
  <dimension ref="A1:F31"/>
  <sheetViews>
    <sheetView showZeros="0" zoomScale="85" zoomScaleNormal="85" zoomScaleSheetLayoutView="85" workbookViewId="0">
      <selection activeCell="K20" sqref="K20"/>
    </sheetView>
  </sheetViews>
  <sheetFormatPr defaultColWidth="9.109375" defaultRowHeight="18"/>
  <cols>
    <col min="1" max="1" width="6.33203125" style="18" customWidth="1"/>
    <col min="2" max="2" width="67.44140625" style="17" customWidth="1"/>
    <col min="3" max="3" width="15.33203125" style="17" customWidth="1"/>
    <col min="4" max="4" width="13.5546875" style="17" customWidth="1"/>
    <col min="5" max="5" width="9.88671875" style="17" bestFit="1" customWidth="1"/>
    <col min="6" max="16384" width="9.109375" style="17"/>
  </cols>
  <sheetData>
    <row r="1" spans="1:6">
      <c r="A1" s="292" t="s">
        <v>270</v>
      </c>
      <c r="B1" s="292"/>
      <c r="C1" s="292"/>
      <c r="D1" s="292"/>
    </row>
    <row r="2" spans="1:6">
      <c r="A2" s="292" t="s">
        <v>211</v>
      </c>
      <c r="B2" s="292"/>
      <c r="C2" s="292"/>
      <c r="D2" s="292"/>
    </row>
    <row r="3" spans="1:6" ht="42" customHeight="1">
      <c r="A3" s="293" t="s">
        <v>269</v>
      </c>
      <c r="B3" s="293"/>
      <c r="C3" s="293"/>
      <c r="D3" s="293"/>
    </row>
    <row r="4" spans="1:6">
      <c r="B4" s="19"/>
      <c r="C4" s="20"/>
      <c r="D4" s="19" t="s">
        <v>58</v>
      </c>
    </row>
    <row r="5" spans="1:6" s="23" customFormat="1" ht="54.75" customHeight="1">
      <c r="A5" s="71" t="s">
        <v>11</v>
      </c>
      <c r="B5" s="71" t="s">
        <v>12</v>
      </c>
      <c r="C5" s="71" t="s">
        <v>267</v>
      </c>
      <c r="D5" s="21" t="s">
        <v>59</v>
      </c>
      <c r="E5" s="22"/>
      <c r="F5" s="22"/>
    </row>
    <row r="6" spans="1:6" s="23" customFormat="1" ht="24" customHeight="1">
      <c r="A6" s="24" t="s">
        <v>13</v>
      </c>
      <c r="B6" s="25" t="s">
        <v>199</v>
      </c>
      <c r="C6" s="26"/>
      <c r="D6" s="26"/>
    </row>
    <row r="7" spans="1:6" s="30" customFormat="1" ht="26.25" customHeight="1">
      <c r="A7" s="27" t="s">
        <v>14</v>
      </c>
      <c r="B7" s="28" t="s">
        <v>200</v>
      </c>
      <c r="C7" s="29">
        <f>C8</f>
        <v>12323.309000000001</v>
      </c>
      <c r="D7" s="29"/>
      <c r="E7" s="68" t="e">
        <f>C7-#REF!</f>
        <v>#REF!</v>
      </c>
      <c r="F7" s="69"/>
    </row>
    <row r="8" spans="1:6" s="36" customFormat="1" ht="27.75" customHeight="1">
      <c r="A8" s="33" t="s">
        <v>20</v>
      </c>
      <c r="B8" s="38" t="s">
        <v>131</v>
      </c>
      <c r="C8" s="34">
        <v>12323.309000000001</v>
      </c>
      <c r="D8" s="34"/>
      <c r="E8" s="35"/>
      <c r="F8" s="69"/>
    </row>
    <row r="9" spans="1:6" s="36" customFormat="1" ht="16.8">
      <c r="A9" s="37">
        <v>1</v>
      </c>
      <c r="B9" s="38" t="s">
        <v>154</v>
      </c>
      <c r="C9" s="34">
        <v>6741.4900000000007</v>
      </c>
      <c r="D9" s="34"/>
      <c r="E9" s="35"/>
      <c r="F9" s="69"/>
    </row>
    <row r="10" spans="1:6" s="36" customFormat="1" ht="16.8">
      <c r="A10" s="37" t="s">
        <v>23</v>
      </c>
      <c r="B10" s="38" t="s">
        <v>273</v>
      </c>
      <c r="C10" s="34">
        <v>6029.7390000000005</v>
      </c>
      <c r="D10" s="34"/>
      <c r="E10" s="35"/>
      <c r="F10" s="69"/>
    </row>
    <row r="11" spans="1:6" s="36" customFormat="1" ht="16.8">
      <c r="A11" s="37" t="s">
        <v>123</v>
      </c>
      <c r="B11" s="38" t="s">
        <v>274</v>
      </c>
      <c r="C11" s="34">
        <v>6029.7390000000005</v>
      </c>
      <c r="D11" s="34"/>
      <c r="E11" s="35"/>
      <c r="F11" s="69"/>
    </row>
    <row r="12" spans="1:6" s="42" customFormat="1" ht="16.8">
      <c r="A12" s="39" t="s">
        <v>141</v>
      </c>
      <c r="B12" s="40" t="s">
        <v>152</v>
      </c>
      <c r="C12" s="41">
        <v>5519.4390000000003</v>
      </c>
      <c r="D12" s="41"/>
      <c r="E12" s="32"/>
      <c r="F12" s="69"/>
    </row>
    <row r="13" spans="1:6" s="42" customFormat="1" ht="16.8">
      <c r="A13" s="39" t="s">
        <v>141</v>
      </c>
      <c r="B13" s="40" t="s">
        <v>181</v>
      </c>
      <c r="C13" s="41">
        <v>510.3</v>
      </c>
      <c r="D13" s="41"/>
      <c r="E13" s="32"/>
      <c r="F13" s="69"/>
    </row>
    <row r="14" spans="1:6" s="36" customFormat="1" ht="16.8">
      <c r="A14" s="37" t="s">
        <v>24</v>
      </c>
      <c r="B14" s="43" t="s">
        <v>275</v>
      </c>
      <c r="C14" s="34">
        <v>711.75099999999998</v>
      </c>
      <c r="D14" s="34"/>
      <c r="E14" s="35"/>
      <c r="F14" s="70"/>
    </row>
    <row r="15" spans="1:6" s="36" customFormat="1" ht="16.8">
      <c r="A15" s="37" t="s">
        <v>123</v>
      </c>
      <c r="B15" s="43" t="s">
        <v>276</v>
      </c>
      <c r="C15" s="34">
        <v>711.75099999999998</v>
      </c>
      <c r="D15" s="34"/>
      <c r="E15" s="35"/>
      <c r="F15" s="70"/>
    </row>
    <row r="16" spans="1:6" s="42" customFormat="1" ht="33.6">
      <c r="A16" s="39" t="s">
        <v>141</v>
      </c>
      <c r="B16" s="40" t="s">
        <v>261</v>
      </c>
      <c r="C16" s="41">
        <v>0</v>
      </c>
      <c r="D16" s="41"/>
      <c r="E16" s="32"/>
      <c r="F16" s="69"/>
    </row>
    <row r="17" spans="1:6" s="42" customFormat="1" ht="33.6">
      <c r="A17" s="39" t="s">
        <v>141</v>
      </c>
      <c r="B17" s="40" t="s">
        <v>198</v>
      </c>
      <c r="C17" s="41">
        <v>427.38799999999998</v>
      </c>
      <c r="D17" s="41"/>
      <c r="E17" s="32"/>
      <c r="F17" s="69"/>
    </row>
    <row r="18" spans="1:6" s="42" customFormat="1" ht="33.6">
      <c r="A18" s="39" t="s">
        <v>141</v>
      </c>
      <c r="B18" s="40" t="s">
        <v>257</v>
      </c>
      <c r="C18" s="41">
        <v>284.363</v>
      </c>
      <c r="D18" s="41"/>
      <c r="E18" s="32"/>
      <c r="F18" s="69"/>
    </row>
    <row r="19" spans="1:6" s="36" customFormat="1" ht="16.8">
      <c r="A19" s="37">
        <v>2</v>
      </c>
      <c r="B19" s="38" t="s">
        <v>172</v>
      </c>
      <c r="C19" s="34">
        <v>5581.8189999999995</v>
      </c>
      <c r="D19" s="34"/>
      <c r="E19" s="35"/>
      <c r="F19" s="69"/>
    </row>
    <row r="20" spans="1:6" s="36" customFormat="1" ht="16.8">
      <c r="A20" s="37" t="s">
        <v>23</v>
      </c>
      <c r="B20" s="38" t="s">
        <v>273</v>
      </c>
      <c r="C20" s="34">
        <v>5208.1509999999998</v>
      </c>
      <c r="D20" s="34"/>
      <c r="E20" s="35"/>
      <c r="F20" s="69"/>
    </row>
    <row r="21" spans="1:6" s="36" customFormat="1" ht="16.8">
      <c r="A21" s="37" t="s">
        <v>123</v>
      </c>
      <c r="B21" s="38" t="s">
        <v>274</v>
      </c>
      <c r="C21" s="34">
        <v>5208.1509999999998</v>
      </c>
      <c r="D21" s="34"/>
      <c r="E21" s="35"/>
      <c r="F21" s="69"/>
    </row>
    <row r="22" spans="1:6" s="42" customFormat="1" ht="16.8">
      <c r="A22" s="39" t="s">
        <v>141</v>
      </c>
      <c r="B22" s="40" t="s">
        <v>152</v>
      </c>
      <c r="C22" s="41">
        <v>4843.6509999999998</v>
      </c>
      <c r="D22" s="41"/>
      <c r="E22" s="32"/>
      <c r="F22" s="69"/>
    </row>
    <row r="23" spans="1:6" s="42" customFormat="1" ht="16.8">
      <c r="A23" s="39" t="s">
        <v>141</v>
      </c>
      <c r="B23" s="40" t="s">
        <v>181</v>
      </c>
      <c r="C23" s="41">
        <v>364.5</v>
      </c>
      <c r="D23" s="41"/>
      <c r="E23" s="32"/>
      <c r="F23" s="69"/>
    </row>
    <row r="24" spans="1:6" s="36" customFormat="1" ht="16.8">
      <c r="A24" s="37" t="s">
        <v>24</v>
      </c>
      <c r="B24" s="43" t="s">
        <v>275</v>
      </c>
      <c r="C24" s="34">
        <v>373.66800000000001</v>
      </c>
      <c r="D24" s="34"/>
      <c r="E24" s="35"/>
      <c r="F24" s="70"/>
    </row>
    <row r="25" spans="1:6" s="36" customFormat="1" ht="16.8">
      <c r="A25" s="37" t="s">
        <v>123</v>
      </c>
      <c r="B25" s="43" t="s">
        <v>276</v>
      </c>
      <c r="C25" s="34">
        <v>373.66800000000001</v>
      </c>
      <c r="D25" s="34"/>
      <c r="E25" s="35"/>
      <c r="F25" s="70"/>
    </row>
    <row r="26" spans="1:6" s="42" customFormat="1" ht="33.6">
      <c r="A26" s="39" t="s">
        <v>141</v>
      </c>
      <c r="B26" s="40" t="s">
        <v>261</v>
      </c>
      <c r="C26" s="41">
        <v>0</v>
      </c>
      <c r="D26" s="41"/>
      <c r="E26" s="32"/>
      <c r="F26" s="69"/>
    </row>
    <row r="27" spans="1:6" s="42" customFormat="1" ht="33.6">
      <c r="A27" s="39" t="s">
        <v>141</v>
      </c>
      <c r="B27" s="40" t="s">
        <v>198</v>
      </c>
      <c r="C27" s="41">
        <v>221.541</v>
      </c>
      <c r="D27" s="41"/>
      <c r="E27" s="32"/>
      <c r="F27" s="69"/>
    </row>
    <row r="28" spans="1:6" s="42" customFormat="1" ht="33.6">
      <c r="A28" s="39" t="s">
        <v>141</v>
      </c>
      <c r="B28" s="40" t="s">
        <v>257</v>
      </c>
      <c r="C28" s="41">
        <v>152.12700000000001</v>
      </c>
      <c r="D28" s="41"/>
      <c r="E28" s="32"/>
      <c r="F28" s="69"/>
    </row>
    <row r="30" spans="1:6">
      <c r="B30" s="31" t="s">
        <v>29</v>
      </c>
      <c r="C30" s="31"/>
    </row>
    <row r="31" spans="1:6" ht="33" customHeight="1">
      <c r="B31" s="294" t="s">
        <v>266</v>
      </c>
      <c r="C31" s="294"/>
      <c r="D31" s="294"/>
    </row>
  </sheetData>
  <mergeCells count="4">
    <mergeCell ref="A1:D1"/>
    <mergeCell ref="A2:D2"/>
    <mergeCell ref="A3:D3"/>
    <mergeCell ref="B31:D31"/>
  </mergeCells>
  <printOptions horizontalCentered="1"/>
  <pageMargins left="0.5" right="0.5" top="0.75" bottom="0.5" header="0.75" footer="0.5"/>
  <pageSetup paperSize="9" scale="8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8"/>
  <sheetViews>
    <sheetView workbookViewId="0">
      <selection activeCell="K11" sqref="K11"/>
    </sheetView>
  </sheetViews>
  <sheetFormatPr defaultColWidth="9.109375" defaultRowHeight="14.4"/>
  <cols>
    <col min="1" max="1" width="5.33203125" style="2" customWidth="1"/>
    <col min="2" max="2" width="52.33203125" style="3" customWidth="1"/>
    <col min="3" max="7" width="14" style="3" customWidth="1"/>
    <col min="8" max="8" width="9.33203125" style="3" bestFit="1" customWidth="1"/>
    <col min="9" max="9" width="13.44140625" style="3" customWidth="1"/>
    <col min="10" max="16384" width="9.109375" style="3"/>
  </cols>
  <sheetData>
    <row r="1" spans="1:253" ht="18">
      <c r="A1" s="297"/>
      <c r="B1" s="297"/>
      <c r="C1" s="298"/>
      <c r="D1" s="298"/>
      <c r="E1" s="298"/>
      <c r="F1" s="299" t="s">
        <v>60</v>
      </c>
      <c r="G1" s="299"/>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row>
    <row r="2" spans="1:253" ht="18">
      <c r="A2" s="300" t="s">
        <v>346</v>
      </c>
      <c r="B2" s="300"/>
      <c r="C2" s="300"/>
      <c r="D2" s="300"/>
      <c r="E2" s="300"/>
      <c r="F2" s="300"/>
      <c r="G2" s="300"/>
    </row>
    <row r="3" spans="1:253" ht="18">
      <c r="A3" s="301" t="s">
        <v>473</v>
      </c>
      <c r="B3" s="301"/>
      <c r="C3" s="301"/>
      <c r="D3" s="301"/>
      <c r="E3" s="301"/>
      <c r="F3" s="301"/>
      <c r="G3" s="301"/>
    </row>
    <row r="4" spans="1:253" ht="18">
      <c r="A4" s="302"/>
      <c r="B4" s="303"/>
      <c r="C4" s="304"/>
      <c r="D4" s="304"/>
      <c r="E4" s="305" t="s">
        <v>58</v>
      </c>
      <c r="F4" s="305"/>
      <c r="G4" s="305"/>
    </row>
    <row r="5" spans="1:253" s="1" customFormat="1" ht="40.5" customHeight="1">
      <c r="A5" s="306" t="s">
        <v>55</v>
      </c>
      <c r="B5" s="306" t="s">
        <v>61</v>
      </c>
      <c r="C5" s="306" t="s">
        <v>407</v>
      </c>
      <c r="D5" s="306" t="s">
        <v>408</v>
      </c>
      <c r="E5" s="307" t="s">
        <v>278</v>
      </c>
      <c r="F5" s="307"/>
      <c r="G5" s="307"/>
    </row>
    <row r="6" spans="1:253" s="1" customFormat="1" ht="21.75" customHeight="1">
      <c r="A6" s="308"/>
      <c r="B6" s="308"/>
      <c r="C6" s="308"/>
      <c r="D6" s="308"/>
      <c r="E6" s="309" t="s">
        <v>67</v>
      </c>
      <c r="F6" s="309" t="s">
        <v>68</v>
      </c>
      <c r="G6" s="309" t="s">
        <v>69</v>
      </c>
    </row>
    <row r="7" spans="1:253" ht="18">
      <c r="A7" s="310" t="s">
        <v>13</v>
      </c>
      <c r="B7" s="310" t="s">
        <v>14</v>
      </c>
      <c r="C7" s="310">
        <v>1</v>
      </c>
      <c r="D7" s="310" t="s">
        <v>409</v>
      </c>
      <c r="E7" s="310">
        <v>3</v>
      </c>
      <c r="F7" s="310">
        <v>4</v>
      </c>
      <c r="G7" s="310">
        <v>5</v>
      </c>
    </row>
    <row r="8" spans="1:253" s="11" customFormat="1" ht="17.399999999999999">
      <c r="A8" s="311" t="s">
        <v>20</v>
      </c>
      <c r="B8" s="100" t="s">
        <v>279</v>
      </c>
      <c r="C8" s="295">
        <v>322.5</v>
      </c>
      <c r="D8" s="295">
        <v>322.5</v>
      </c>
      <c r="E8" s="295">
        <v>152.5</v>
      </c>
      <c r="F8" s="295">
        <v>110</v>
      </c>
      <c r="G8" s="295">
        <v>60</v>
      </c>
    </row>
    <row r="9" spans="1:253" s="1" customFormat="1" ht="31.2">
      <c r="A9" s="312">
        <v>1</v>
      </c>
      <c r="B9" s="106" t="s">
        <v>280</v>
      </c>
      <c r="C9" s="296">
        <v>165</v>
      </c>
      <c r="D9" s="296">
        <f>E9+F9+G9</f>
        <v>165</v>
      </c>
      <c r="E9" s="296">
        <v>75</v>
      </c>
      <c r="F9" s="296">
        <v>60</v>
      </c>
      <c r="G9" s="296">
        <v>30</v>
      </c>
    </row>
    <row r="10" spans="1:253" ht="18">
      <c r="A10" s="313" t="s">
        <v>15</v>
      </c>
      <c r="B10" s="106" t="s">
        <v>46</v>
      </c>
      <c r="C10" s="296">
        <v>165</v>
      </c>
      <c r="D10" s="296">
        <f t="shared" ref="D10:D36" si="0">E10+F10+G10</f>
        <v>165</v>
      </c>
      <c r="E10" s="296">
        <v>75</v>
      </c>
      <c r="F10" s="296">
        <v>60</v>
      </c>
      <c r="G10" s="296">
        <v>30</v>
      </c>
    </row>
    <row r="11" spans="1:253" ht="18">
      <c r="A11" s="313" t="s">
        <v>15</v>
      </c>
      <c r="B11" s="106" t="s">
        <v>66</v>
      </c>
      <c r="C11" s="296">
        <v>0</v>
      </c>
      <c r="D11" s="296">
        <f t="shared" si="0"/>
        <v>0</v>
      </c>
      <c r="E11" s="296">
        <v>0</v>
      </c>
      <c r="F11" s="296">
        <v>0</v>
      </c>
      <c r="G11" s="296">
        <v>0</v>
      </c>
    </row>
    <row r="12" spans="1:253" ht="18">
      <c r="A12" s="313" t="s">
        <v>15</v>
      </c>
      <c r="B12" s="106" t="s">
        <v>281</v>
      </c>
      <c r="C12" s="296">
        <v>0</v>
      </c>
      <c r="D12" s="296">
        <f t="shared" si="0"/>
        <v>0</v>
      </c>
      <c r="E12" s="296">
        <v>0</v>
      </c>
      <c r="F12" s="296">
        <v>0</v>
      </c>
      <c r="G12" s="296">
        <v>0</v>
      </c>
    </row>
    <row r="13" spans="1:253" ht="18">
      <c r="A13" s="313" t="s">
        <v>15</v>
      </c>
      <c r="B13" s="106" t="s">
        <v>282</v>
      </c>
      <c r="C13" s="296">
        <v>0</v>
      </c>
      <c r="D13" s="296">
        <f t="shared" si="0"/>
        <v>0</v>
      </c>
      <c r="E13" s="296">
        <v>0</v>
      </c>
      <c r="F13" s="296">
        <v>0</v>
      </c>
      <c r="G13" s="296">
        <v>0</v>
      </c>
    </row>
    <row r="14" spans="1:253" ht="18">
      <c r="A14" s="312">
        <v>2</v>
      </c>
      <c r="B14" s="106" t="s">
        <v>283</v>
      </c>
      <c r="C14" s="296">
        <v>0</v>
      </c>
      <c r="D14" s="296">
        <f t="shared" si="0"/>
        <v>0</v>
      </c>
      <c r="E14" s="296">
        <v>0</v>
      </c>
      <c r="F14" s="296">
        <v>0</v>
      </c>
      <c r="G14" s="296">
        <v>0</v>
      </c>
    </row>
    <row r="15" spans="1:253" s="87" customFormat="1" ht="18">
      <c r="A15" s="312">
        <v>3</v>
      </c>
      <c r="B15" s="106" t="s">
        <v>31</v>
      </c>
      <c r="C15" s="296">
        <v>0</v>
      </c>
      <c r="D15" s="296">
        <f t="shared" si="0"/>
        <v>0</v>
      </c>
      <c r="E15" s="296">
        <v>0</v>
      </c>
      <c r="F15" s="296">
        <v>0</v>
      </c>
      <c r="G15" s="296">
        <v>0</v>
      </c>
    </row>
    <row r="16" spans="1:253" s="87" customFormat="1" ht="18">
      <c r="A16" s="312">
        <v>4</v>
      </c>
      <c r="B16" s="106" t="s">
        <v>28</v>
      </c>
      <c r="C16" s="296">
        <v>82.5</v>
      </c>
      <c r="D16" s="296">
        <f t="shared" si="0"/>
        <v>82.5</v>
      </c>
      <c r="E16" s="296">
        <v>37.5</v>
      </c>
      <c r="F16" s="296">
        <v>30</v>
      </c>
      <c r="G16" s="296">
        <v>15</v>
      </c>
    </row>
    <row r="17" spans="1:7" ht="18">
      <c r="A17" s="312">
        <v>5</v>
      </c>
      <c r="B17" s="106" t="s">
        <v>284</v>
      </c>
      <c r="C17" s="296">
        <v>75</v>
      </c>
      <c r="D17" s="296">
        <f t="shared" si="0"/>
        <v>75</v>
      </c>
      <c r="E17" s="296">
        <v>40</v>
      </c>
      <c r="F17" s="296">
        <v>20</v>
      </c>
      <c r="G17" s="296">
        <v>15</v>
      </c>
    </row>
    <row r="18" spans="1:7" ht="31.2">
      <c r="A18" s="312"/>
      <c r="B18" s="314" t="s">
        <v>285</v>
      </c>
      <c r="C18" s="296">
        <v>0</v>
      </c>
      <c r="D18" s="296">
        <f t="shared" si="0"/>
        <v>0</v>
      </c>
      <c r="E18" s="296">
        <v>0</v>
      </c>
      <c r="F18" s="296">
        <v>0</v>
      </c>
      <c r="G18" s="296">
        <v>0</v>
      </c>
    </row>
    <row r="19" spans="1:7" ht="18">
      <c r="A19" s="312">
        <v>6</v>
      </c>
      <c r="B19" s="106" t="s">
        <v>286</v>
      </c>
      <c r="C19" s="296">
        <v>0</v>
      </c>
      <c r="D19" s="296">
        <f t="shared" si="0"/>
        <v>0</v>
      </c>
      <c r="E19" s="296">
        <v>0</v>
      </c>
      <c r="F19" s="296">
        <v>0</v>
      </c>
      <c r="G19" s="296">
        <v>0</v>
      </c>
    </row>
    <row r="20" spans="1:7" ht="18">
      <c r="A20" s="312">
        <v>7</v>
      </c>
      <c r="B20" s="106" t="s">
        <v>287</v>
      </c>
      <c r="C20" s="296">
        <v>0</v>
      </c>
      <c r="D20" s="296">
        <f t="shared" si="0"/>
        <v>0</v>
      </c>
      <c r="E20" s="296">
        <v>0</v>
      </c>
      <c r="F20" s="296">
        <v>0</v>
      </c>
      <c r="G20" s="296">
        <v>0</v>
      </c>
    </row>
    <row r="21" spans="1:7" ht="18">
      <c r="A21" s="312">
        <v>8</v>
      </c>
      <c r="B21" s="106" t="s">
        <v>288</v>
      </c>
      <c r="C21" s="296">
        <v>0</v>
      </c>
      <c r="D21" s="296">
        <f t="shared" si="0"/>
        <v>0</v>
      </c>
      <c r="E21" s="296">
        <v>0</v>
      </c>
      <c r="F21" s="296">
        <v>0</v>
      </c>
      <c r="G21" s="296">
        <v>0</v>
      </c>
    </row>
    <row r="22" spans="1:7" ht="31.2">
      <c r="A22" s="312">
        <v>9</v>
      </c>
      <c r="B22" s="106" t="s">
        <v>289</v>
      </c>
      <c r="C22" s="296">
        <v>0</v>
      </c>
      <c r="D22" s="296">
        <f t="shared" si="0"/>
        <v>0</v>
      </c>
      <c r="E22" s="296">
        <v>0</v>
      </c>
      <c r="F22" s="296">
        <v>0</v>
      </c>
      <c r="G22" s="296">
        <v>0</v>
      </c>
    </row>
    <row r="23" spans="1:7" ht="18">
      <c r="A23" s="312">
        <v>9</v>
      </c>
      <c r="B23" s="106" t="s">
        <v>32</v>
      </c>
      <c r="C23" s="296">
        <v>0</v>
      </c>
      <c r="D23" s="296">
        <f t="shared" si="0"/>
        <v>0</v>
      </c>
      <c r="E23" s="296">
        <v>0</v>
      </c>
      <c r="F23" s="296">
        <v>0</v>
      </c>
      <c r="G23" s="296">
        <v>0</v>
      </c>
    </row>
    <row r="24" spans="1:7" ht="18">
      <c r="A24" s="313"/>
      <c r="B24" s="314" t="s">
        <v>290</v>
      </c>
      <c r="C24" s="296">
        <v>0</v>
      </c>
      <c r="D24" s="296">
        <f t="shared" si="0"/>
        <v>0</v>
      </c>
      <c r="E24" s="296">
        <v>0</v>
      </c>
      <c r="F24" s="296">
        <v>0</v>
      </c>
      <c r="G24" s="296">
        <v>0</v>
      </c>
    </row>
    <row r="25" spans="1:7" ht="18">
      <c r="A25" s="312">
        <v>10</v>
      </c>
      <c r="B25" s="106" t="s">
        <v>291</v>
      </c>
      <c r="C25" s="296">
        <v>0</v>
      </c>
      <c r="D25" s="296">
        <f t="shared" si="0"/>
        <v>0</v>
      </c>
      <c r="E25" s="296">
        <v>0</v>
      </c>
      <c r="F25" s="296">
        <v>0</v>
      </c>
      <c r="G25" s="296">
        <v>0</v>
      </c>
    </row>
    <row r="26" spans="1:7" ht="18">
      <c r="A26" s="312">
        <v>11</v>
      </c>
      <c r="B26" s="106" t="s">
        <v>292</v>
      </c>
      <c r="C26" s="296">
        <v>0</v>
      </c>
      <c r="D26" s="296">
        <f t="shared" si="0"/>
        <v>0</v>
      </c>
      <c r="E26" s="296">
        <v>0</v>
      </c>
      <c r="F26" s="296">
        <v>0</v>
      </c>
      <c r="G26" s="296">
        <v>0</v>
      </c>
    </row>
    <row r="27" spans="1:7" ht="18">
      <c r="A27" s="72" t="s">
        <v>17</v>
      </c>
      <c r="B27" s="100" t="s">
        <v>293</v>
      </c>
      <c r="C27" s="295">
        <f>C28+C36</f>
        <v>118395.907496</v>
      </c>
      <c r="D27" s="295">
        <f>D28+D36</f>
        <v>118395.907496</v>
      </c>
      <c r="E27" s="295">
        <f t="shared" ref="E27:G27" si="1">E28+E36</f>
        <v>48693.195204999996</v>
      </c>
      <c r="F27" s="295">
        <f t="shared" si="1"/>
        <v>33467.403580999999</v>
      </c>
      <c r="G27" s="295">
        <f t="shared" si="1"/>
        <v>36235.308710000005</v>
      </c>
    </row>
    <row r="28" spans="1:7" ht="18">
      <c r="A28" s="312">
        <v>1</v>
      </c>
      <c r="B28" s="106" t="s">
        <v>294</v>
      </c>
      <c r="C28" s="296">
        <f>C29+C32</f>
        <v>118395.907496</v>
      </c>
      <c r="D28" s="296">
        <f>D29+D32</f>
        <v>118395.907496</v>
      </c>
      <c r="E28" s="296">
        <f t="shared" ref="E28:G28" si="2">E29+E32</f>
        <v>48693.195204999996</v>
      </c>
      <c r="F28" s="296">
        <f t="shared" si="2"/>
        <v>33467.403580999999</v>
      </c>
      <c r="G28" s="296">
        <f t="shared" si="2"/>
        <v>36235.308710000005</v>
      </c>
    </row>
    <row r="29" spans="1:7" s="87" customFormat="1" ht="31.2">
      <c r="A29" s="312" t="s">
        <v>23</v>
      </c>
      <c r="B29" s="106" t="s">
        <v>295</v>
      </c>
      <c r="C29" s="296">
        <f>C30+C31</f>
        <v>626.15</v>
      </c>
      <c r="D29" s="296">
        <f>D30+D31</f>
        <v>626.15</v>
      </c>
      <c r="E29" s="296">
        <f t="shared" ref="E29:G29" si="3">E30+E31</f>
        <v>63.25</v>
      </c>
      <c r="F29" s="296">
        <f t="shared" si="3"/>
        <v>38.6</v>
      </c>
      <c r="G29" s="296">
        <f t="shared" si="3"/>
        <v>524.29999999999995</v>
      </c>
    </row>
    <row r="30" spans="1:7" s="87" customFormat="1" ht="18">
      <c r="A30" s="313" t="s">
        <v>15</v>
      </c>
      <c r="B30" s="106" t="s">
        <v>296</v>
      </c>
      <c r="C30" s="296">
        <f>D30</f>
        <v>75</v>
      </c>
      <c r="D30" s="296">
        <f t="shared" si="0"/>
        <v>75</v>
      </c>
      <c r="E30" s="296">
        <v>40</v>
      </c>
      <c r="F30" s="296">
        <v>20</v>
      </c>
      <c r="G30" s="296">
        <v>15</v>
      </c>
    </row>
    <row r="31" spans="1:7" ht="18">
      <c r="A31" s="313" t="s">
        <v>15</v>
      </c>
      <c r="B31" s="106" t="s">
        <v>297</v>
      </c>
      <c r="C31" s="296">
        <f>D31</f>
        <v>551.15</v>
      </c>
      <c r="D31" s="296">
        <f t="shared" si="0"/>
        <v>551.15</v>
      </c>
      <c r="E31" s="296">
        <v>23.25</v>
      </c>
      <c r="F31" s="296">
        <v>18.600000000000001</v>
      </c>
      <c r="G31" s="296">
        <v>509.3</v>
      </c>
    </row>
    <row r="32" spans="1:7" s="1" customFormat="1" ht="17.399999999999999">
      <c r="A32" s="312" t="s">
        <v>24</v>
      </c>
      <c r="B32" s="106" t="s">
        <v>298</v>
      </c>
      <c r="C32" s="296">
        <f>C33+C34+C35</f>
        <v>117769.75749600001</v>
      </c>
      <c r="D32" s="296">
        <f t="shared" ref="D32:G32" si="4">D33+D34+D35</f>
        <v>117769.75749600001</v>
      </c>
      <c r="E32" s="296">
        <f t="shared" si="4"/>
        <v>48629.945204999996</v>
      </c>
      <c r="F32" s="296">
        <f t="shared" si="4"/>
        <v>33428.803581</v>
      </c>
      <c r="G32" s="296">
        <f t="shared" si="4"/>
        <v>35711.008710000002</v>
      </c>
    </row>
    <row r="33" spans="1:7" s="1" customFormat="1" ht="17.399999999999999">
      <c r="A33" s="313" t="s">
        <v>15</v>
      </c>
      <c r="B33" s="106" t="s">
        <v>299</v>
      </c>
      <c r="C33" s="296">
        <f>D33</f>
        <v>18425.722999999998</v>
      </c>
      <c r="D33" s="296">
        <f t="shared" si="0"/>
        <v>18425.722999999998</v>
      </c>
      <c r="E33" s="296">
        <v>6738.0619999999981</v>
      </c>
      <c r="F33" s="296">
        <v>6150.3230000000003</v>
      </c>
      <c r="G33" s="296">
        <v>5537.3380000000006</v>
      </c>
    </row>
    <row r="34" spans="1:7" s="1" customFormat="1" ht="17.399999999999999">
      <c r="A34" s="313" t="s">
        <v>15</v>
      </c>
      <c r="B34" s="106" t="s">
        <v>300</v>
      </c>
      <c r="C34" s="296">
        <f>D34</f>
        <v>5646.4979999999996</v>
      </c>
      <c r="D34" s="296">
        <f t="shared" si="0"/>
        <v>5646.4979999999996</v>
      </c>
      <c r="E34" s="296">
        <v>2014.5149999999999</v>
      </c>
      <c r="F34" s="296">
        <v>1841.998</v>
      </c>
      <c r="G34" s="296">
        <v>1789.9849999999999</v>
      </c>
    </row>
    <row r="35" spans="1:7" ht="18">
      <c r="A35" s="313" t="s">
        <v>15</v>
      </c>
      <c r="B35" s="106" t="s">
        <v>301</v>
      </c>
      <c r="C35" s="296">
        <f>D35</f>
        <v>93697.536496000001</v>
      </c>
      <c r="D35" s="296">
        <f t="shared" si="0"/>
        <v>93697.536496000001</v>
      </c>
      <c r="E35" s="296">
        <v>39877.368204999999</v>
      </c>
      <c r="F35" s="296">
        <v>25436.482581</v>
      </c>
      <c r="G35" s="296">
        <v>28383.685710000002</v>
      </c>
    </row>
    <row r="36" spans="1:7" ht="18">
      <c r="A36" s="312">
        <v>2</v>
      </c>
      <c r="B36" s="106" t="s">
        <v>302</v>
      </c>
      <c r="C36" s="296">
        <v>0</v>
      </c>
      <c r="D36" s="296">
        <f t="shared" si="0"/>
        <v>0</v>
      </c>
      <c r="E36" s="296">
        <v>0</v>
      </c>
      <c r="F36" s="296">
        <v>0</v>
      </c>
      <c r="G36" s="296">
        <v>0</v>
      </c>
    </row>
    <row r="37" spans="1:7" ht="18"/>
    <row r="38" spans="1:7" ht="18">
      <c r="C38" s="248">
        <f>C33+C34</f>
        <v>24072.220999999998</v>
      </c>
    </row>
  </sheetData>
  <mergeCells count="9">
    <mergeCell ref="F1:G1"/>
    <mergeCell ref="A2:G2"/>
    <mergeCell ref="A3:G3"/>
    <mergeCell ref="E4:G4"/>
    <mergeCell ref="A5:A6"/>
    <mergeCell ref="B5:B6"/>
    <mergeCell ref="C5:C6"/>
    <mergeCell ref="D5:D6"/>
    <mergeCell ref="E5:G5"/>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IS38"/>
  <sheetViews>
    <sheetView workbookViewId="0">
      <selection activeCell="I2" sqref="A1:XFD1048576"/>
    </sheetView>
  </sheetViews>
  <sheetFormatPr defaultColWidth="9.109375" defaultRowHeight="18"/>
  <cols>
    <col min="1" max="1" width="5.33203125" style="2" customWidth="1"/>
    <col min="2" max="2" width="63.44140625" style="3" customWidth="1"/>
    <col min="3" max="4" width="22" style="3" customWidth="1"/>
    <col min="5" max="5" width="20.5546875" style="3" customWidth="1"/>
    <col min="6" max="7" width="20.109375" style="3" customWidth="1"/>
    <col min="8" max="8" width="9.33203125" style="3" bestFit="1" customWidth="1"/>
    <col min="9" max="9" width="13.44140625" style="3" customWidth="1"/>
    <col min="10" max="16384" width="9.109375" style="3"/>
  </cols>
  <sheetData>
    <row r="1" spans="1:253">
      <c r="A1" s="75"/>
      <c r="B1" s="75"/>
      <c r="C1" s="76"/>
      <c r="D1" s="76"/>
      <c r="E1" s="76"/>
      <c r="F1" s="263" t="s">
        <v>60</v>
      </c>
      <c r="G1" s="263"/>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row>
    <row r="2" spans="1:253">
      <c r="A2" s="261" t="s">
        <v>346</v>
      </c>
      <c r="B2" s="261"/>
      <c r="C2" s="261"/>
      <c r="D2" s="261"/>
      <c r="E2" s="261"/>
      <c r="F2" s="261"/>
      <c r="G2" s="261"/>
    </row>
    <row r="3" spans="1:253">
      <c r="A3" s="262" t="s">
        <v>473</v>
      </c>
      <c r="B3" s="262"/>
      <c r="C3" s="262"/>
      <c r="D3" s="262"/>
      <c r="E3" s="262"/>
      <c r="F3" s="262"/>
      <c r="G3" s="262"/>
    </row>
    <row r="4" spans="1:253">
      <c r="B4" s="77"/>
      <c r="C4" s="78"/>
      <c r="D4" s="78"/>
      <c r="E4" s="260" t="s">
        <v>58</v>
      </c>
      <c r="F4" s="260"/>
      <c r="G4" s="260"/>
    </row>
    <row r="5" spans="1:253" s="1" customFormat="1" ht="40.5" customHeight="1">
      <c r="A5" s="264" t="s">
        <v>55</v>
      </c>
      <c r="B5" s="264" t="s">
        <v>61</v>
      </c>
      <c r="C5" s="264" t="s">
        <v>407</v>
      </c>
      <c r="D5" s="264" t="s">
        <v>408</v>
      </c>
      <c r="E5" s="259" t="s">
        <v>278</v>
      </c>
      <c r="F5" s="259"/>
      <c r="G5" s="259"/>
    </row>
    <row r="6" spans="1:253" s="1" customFormat="1" ht="21.75" customHeight="1">
      <c r="A6" s="265"/>
      <c r="B6" s="265"/>
      <c r="C6" s="265"/>
      <c r="D6" s="265"/>
      <c r="E6" s="79" t="s">
        <v>67</v>
      </c>
      <c r="F6" s="79" t="s">
        <v>68</v>
      </c>
      <c r="G6" s="79" t="s">
        <v>69</v>
      </c>
    </row>
    <row r="7" spans="1:253">
      <c r="A7" s="80" t="s">
        <v>13</v>
      </c>
      <c r="B7" s="80" t="s">
        <v>14</v>
      </c>
      <c r="C7" s="80">
        <v>1</v>
      </c>
      <c r="D7" s="80" t="s">
        <v>409</v>
      </c>
      <c r="E7" s="80">
        <v>3</v>
      </c>
      <c r="F7" s="80">
        <v>4</v>
      </c>
      <c r="G7" s="80">
        <v>5</v>
      </c>
    </row>
    <row r="8" spans="1:253" s="11" customFormat="1" ht="17.399999999999999">
      <c r="A8" s="81" t="s">
        <v>20</v>
      </c>
      <c r="B8" s="82" t="s">
        <v>279</v>
      </c>
      <c r="C8" s="246">
        <v>322.5</v>
      </c>
      <c r="D8" s="246">
        <v>322.5</v>
      </c>
      <c r="E8" s="246">
        <v>152.5</v>
      </c>
      <c r="F8" s="246">
        <v>110</v>
      </c>
      <c r="G8" s="246">
        <v>60</v>
      </c>
    </row>
    <row r="9" spans="1:253" s="1" customFormat="1">
      <c r="A9" s="83">
        <v>1</v>
      </c>
      <c r="B9" s="84" t="s">
        <v>280</v>
      </c>
      <c r="C9" s="247">
        <v>165</v>
      </c>
      <c r="D9" s="247">
        <f>E9+F9+G9</f>
        <v>165</v>
      </c>
      <c r="E9" s="247">
        <v>75</v>
      </c>
      <c r="F9" s="247">
        <v>60</v>
      </c>
      <c r="G9" s="247">
        <v>30</v>
      </c>
    </row>
    <row r="10" spans="1:253">
      <c r="A10" s="85" t="s">
        <v>15</v>
      </c>
      <c r="B10" s="86" t="s">
        <v>46</v>
      </c>
      <c r="C10" s="247">
        <v>165</v>
      </c>
      <c r="D10" s="247">
        <f t="shared" ref="D10:D36" si="0">E10+F10+G10</f>
        <v>165</v>
      </c>
      <c r="E10" s="247">
        <v>75</v>
      </c>
      <c r="F10" s="247">
        <v>60</v>
      </c>
      <c r="G10" s="247">
        <v>30</v>
      </c>
    </row>
    <row r="11" spans="1:253">
      <c r="A11" s="85" t="s">
        <v>15</v>
      </c>
      <c r="B11" s="86" t="s">
        <v>66</v>
      </c>
      <c r="C11" s="247">
        <v>0</v>
      </c>
      <c r="D11" s="247">
        <f t="shared" si="0"/>
        <v>0</v>
      </c>
      <c r="E11" s="247">
        <v>0</v>
      </c>
      <c r="F11" s="247">
        <v>0</v>
      </c>
      <c r="G11" s="247">
        <v>0</v>
      </c>
    </row>
    <row r="12" spans="1:253">
      <c r="A12" s="85" t="s">
        <v>15</v>
      </c>
      <c r="B12" s="86" t="s">
        <v>281</v>
      </c>
      <c r="C12" s="247">
        <v>0</v>
      </c>
      <c r="D12" s="247">
        <f t="shared" si="0"/>
        <v>0</v>
      </c>
      <c r="E12" s="247">
        <v>0</v>
      </c>
      <c r="F12" s="247">
        <v>0</v>
      </c>
      <c r="G12" s="247">
        <v>0</v>
      </c>
    </row>
    <row r="13" spans="1:253">
      <c r="A13" s="85" t="s">
        <v>15</v>
      </c>
      <c r="B13" s="86" t="s">
        <v>282</v>
      </c>
      <c r="C13" s="247">
        <v>0</v>
      </c>
      <c r="D13" s="247">
        <f t="shared" si="0"/>
        <v>0</v>
      </c>
      <c r="E13" s="247">
        <v>0</v>
      </c>
      <c r="F13" s="247">
        <v>0</v>
      </c>
      <c r="G13" s="247">
        <v>0</v>
      </c>
    </row>
    <row r="14" spans="1:253">
      <c r="A14" s="83">
        <v>2</v>
      </c>
      <c r="B14" s="84" t="s">
        <v>283</v>
      </c>
      <c r="C14" s="247">
        <v>0</v>
      </c>
      <c r="D14" s="247">
        <f t="shared" si="0"/>
        <v>0</v>
      </c>
      <c r="E14" s="247">
        <v>0</v>
      </c>
      <c r="F14" s="247">
        <v>0</v>
      </c>
      <c r="G14" s="247">
        <v>0</v>
      </c>
    </row>
    <row r="15" spans="1:253" s="87" customFormat="1">
      <c r="A15" s="83">
        <v>3</v>
      </c>
      <c r="B15" s="84" t="s">
        <v>31</v>
      </c>
      <c r="C15" s="247">
        <v>0</v>
      </c>
      <c r="D15" s="247">
        <f t="shared" si="0"/>
        <v>0</v>
      </c>
      <c r="E15" s="247">
        <v>0</v>
      </c>
      <c r="F15" s="247">
        <v>0</v>
      </c>
      <c r="G15" s="247">
        <v>0</v>
      </c>
    </row>
    <row r="16" spans="1:253" s="87" customFormat="1">
      <c r="A16" s="83">
        <v>4</v>
      </c>
      <c r="B16" s="84" t="s">
        <v>28</v>
      </c>
      <c r="C16" s="247">
        <v>82.5</v>
      </c>
      <c r="D16" s="247">
        <f t="shared" si="0"/>
        <v>82.5</v>
      </c>
      <c r="E16" s="247">
        <v>37.5</v>
      </c>
      <c r="F16" s="247">
        <v>30</v>
      </c>
      <c r="G16" s="247">
        <v>15</v>
      </c>
    </row>
    <row r="17" spans="1:7">
      <c r="A17" s="83">
        <v>5</v>
      </c>
      <c r="B17" s="84" t="s">
        <v>284</v>
      </c>
      <c r="C17" s="247">
        <v>75</v>
      </c>
      <c r="D17" s="247">
        <f t="shared" si="0"/>
        <v>75</v>
      </c>
      <c r="E17" s="247">
        <v>40</v>
      </c>
      <c r="F17" s="247">
        <v>20</v>
      </c>
      <c r="G17" s="247">
        <v>15</v>
      </c>
    </row>
    <row r="18" spans="1:7">
      <c r="A18" s="83"/>
      <c r="B18" s="88" t="s">
        <v>285</v>
      </c>
      <c r="C18" s="247">
        <v>0</v>
      </c>
      <c r="D18" s="247">
        <f t="shared" si="0"/>
        <v>0</v>
      </c>
      <c r="E18" s="247">
        <v>0</v>
      </c>
      <c r="F18" s="247">
        <v>0</v>
      </c>
      <c r="G18" s="247">
        <v>0</v>
      </c>
    </row>
    <row r="19" spans="1:7">
      <c r="A19" s="83">
        <v>6</v>
      </c>
      <c r="B19" s="84" t="s">
        <v>286</v>
      </c>
      <c r="C19" s="247">
        <v>0</v>
      </c>
      <c r="D19" s="247">
        <f t="shared" si="0"/>
        <v>0</v>
      </c>
      <c r="E19" s="247">
        <v>0</v>
      </c>
      <c r="F19" s="247">
        <v>0</v>
      </c>
      <c r="G19" s="247">
        <v>0</v>
      </c>
    </row>
    <row r="20" spans="1:7">
      <c r="A20" s="83">
        <v>7</v>
      </c>
      <c r="B20" s="84" t="s">
        <v>287</v>
      </c>
      <c r="C20" s="247">
        <v>0</v>
      </c>
      <c r="D20" s="247">
        <f t="shared" si="0"/>
        <v>0</v>
      </c>
      <c r="E20" s="247">
        <v>0</v>
      </c>
      <c r="F20" s="247">
        <v>0</v>
      </c>
      <c r="G20" s="247">
        <v>0</v>
      </c>
    </row>
    <row r="21" spans="1:7">
      <c r="A21" s="83">
        <v>8</v>
      </c>
      <c r="B21" s="84" t="s">
        <v>288</v>
      </c>
      <c r="C21" s="247">
        <v>0</v>
      </c>
      <c r="D21" s="247">
        <f t="shared" si="0"/>
        <v>0</v>
      </c>
      <c r="E21" s="247">
        <v>0</v>
      </c>
      <c r="F21" s="247">
        <v>0</v>
      </c>
      <c r="G21" s="247">
        <v>0</v>
      </c>
    </row>
    <row r="22" spans="1:7">
      <c r="A22" s="83">
        <v>9</v>
      </c>
      <c r="B22" s="84" t="s">
        <v>289</v>
      </c>
      <c r="C22" s="247">
        <v>0</v>
      </c>
      <c r="D22" s="247">
        <f t="shared" si="0"/>
        <v>0</v>
      </c>
      <c r="E22" s="247">
        <v>0</v>
      </c>
      <c r="F22" s="247">
        <v>0</v>
      </c>
      <c r="G22" s="247">
        <v>0</v>
      </c>
    </row>
    <row r="23" spans="1:7">
      <c r="A23" s="83">
        <v>9</v>
      </c>
      <c r="B23" s="84" t="s">
        <v>32</v>
      </c>
      <c r="C23" s="247">
        <v>0</v>
      </c>
      <c r="D23" s="247">
        <f t="shared" si="0"/>
        <v>0</v>
      </c>
      <c r="E23" s="247">
        <v>0</v>
      </c>
      <c r="F23" s="247">
        <v>0</v>
      </c>
      <c r="G23" s="247">
        <v>0</v>
      </c>
    </row>
    <row r="24" spans="1:7">
      <c r="A24" s="85"/>
      <c r="B24" s="88" t="s">
        <v>290</v>
      </c>
      <c r="C24" s="247">
        <v>0</v>
      </c>
      <c r="D24" s="247">
        <f t="shared" si="0"/>
        <v>0</v>
      </c>
      <c r="E24" s="247">
        <v>0</v>
      </c>
      <c r="F24" s="247">
        <v>0</v>
      </c>
      <c r="G24" s="247">
        <v>0</v>
      </c>
    </row>
    <row r="25" spans="1:7">
      <c r="A25" s="83">
        <v>10</v>
      </c>
      <c r="B25" s="84" t="s">
        <v>291</v>
      </c>
      <c r="C25" s="247">
        <v>0</v>
      </c>
      <c r="D25" s="247">
        <f t="shared" si="0"/>
        <v>0</v>
      </c>
      <c r="E25" s="247">
        <v>0</v>
      </c>
      <c r="F25" s="247">
        <v>0</v>
      </c>
      <c r="G25" s="247">
        <v>0</v>
      </c>
    </row>
    <row r="26" spans="1:7">
      <c r="A26" s="83">
        <v>11</v>
      </c>
      <c r="B26" s="84" t="s">
        <v>292</v>
      </c>
      <c r="C26" s="247">
        <v>0</v>
      </c>
      <c r="D26" s="247">
        <f t="shared" si="0"/>
        <v>0</v>
      </c>
      <c r="E26" s="247">
        <v>0</v>
      </c>
      <c r="F26" s="247">
        <v>0</v>
      </c>
      <c r="G26" s="247">
        <v>0</v>
      </c>
    </row>
    <row r="27" spans="1:7">
      <c r="A27" s="89" t="s">
        <v>17</v>
      </c>
      <c r="B27" s="90" t="s">
        <v>293</v>
      </c>
      <c r="C27" s="246">
        <f>C28+C36</f>
        <v>118395.907496</v>
      </c>
      <c r="D27" s="246">
        <f>D28+D36</f>
        <v>118395.907496</v>
      </c>
      <c r="E27" s="246">
        <f t="shared" ref="E27:G27" si="1">E28+E36</f>
        <v>48693.195204999996</v>
      </c>
      <c r="F27" s="246">
        <f t="shared" si="1"/>
        <v>33467.403580999999</v>
      </c>
      <c r="G27" s="246">
        <f t="shared" si="1"/>
        <v>36235.308710000005</v>
      </c>
    </row>
    <row r="28" spans="1:7">
      <c r="A28" s="83">
        <v>1</v>
      </c>
      <c r="B28" s="84" t="s">
        <v>294</v>
      </c>
      <c r="C28" s="247">
        <f>C29+C32</f>
        <v>118395.907496</v>
      </c>
      <c r="D28" s="247">
        <f>D29+D32</f>
        <v>118395.907496</v>
      </c>
      <c r="E28" s="247">
        <f t="shared" ref="E28:G28" si="2">E29+E32</f>
        <v>48693.195204999996</v>
      </c>
      <c r="F28" s="247">
        <f t="shared" si="2"/>
        <v>33467.403580999999</v>
      </c>
      <c r="G28" s="247">
        <f t="shared" si="2"/>
        <v>36235.308710000005</v>
      </c>
    </row>
    <row r="29" spans="1:7" s="87" customFormat="1">
      <c r="A29" s="83" t="s">
        <v>23</v>
      </c>
      <c r="B29" s="84" t="s">
        <v>295</v>
      </c>
      <c r="C29" s="247">
        <f>C30+C31</f>
        <v>626.15</v>
      </c>
      <c r="D29" s="247">
        <f>D30+D31</f>
        <v>626.15</v>
      </c>
      <c r="E29" s="247">
        <f t="shared" ref="E29:G29" si="3">E30+E31</f>
        <v>63.25</v>
      </c>
      <c r="F29" s="247">
        <f t="shared" si="3"/>
        <v>38.6</v>
      </c>
      <c r="G29" s="247">
        <f t="shared" si="3"/>
        <v>524.29999999999995</v>
      </c>
    </row>
    <row r="30" spans="1:7" s="87" customFormat="1">
      <c r="A30" s="85" t="s">
        <v>15</v>
      </c>
      <c r="B30" s="84" t="s">
        <v>296</v>
      </c>
      <c r="C30" s="247">
        <f>D30</f>
        <v>75</v>
      </c>
      <c r="D30" s="247">
        <f t="shared" si="0"/>
        <v>75</v>
      </c>
      <c r="E30" s="247">
        <v>40</v>
      </c>
      <c r="F30" s="247">
        <v>20</v>
      </c>
      <c r="G30" s="247">
        <v>15</v>
      </c>
    </row>
    <row r="31" spans="1:7">
      <c r="A31" s="85" t="s">
        <v>15</v>
      </c>
      <c r="B31" s="84" t="s">
        <v>297</v>
      </c>
      <c r="C31" s="247">
        <f>D31</f>
        <v>551.15</v>
      </c>
      <c r="D31" s="247">
        <f t="shared" si="0"/>
        <v>551.15</v>
      </c>
      <c r="E31" s="247">
        <v>23.25</v>
      </c>
      <c r="F31" s="247">
        <v>18.600000000000001</v>
      </c>
      <c r="G31" s="247">
        <v>509.3</v>
      </c>
    </row>
    <row r="32" spans="1:7" s="1" customFormat="1">
      <c r="A32" s="83" t="s">
        <v>24</v>
      </c>
      <c r="B32" s="84" t="s">
        <v>298</v>
      </c>
      <c r="C32" s="247">
        <f>C33+C34+C35</f>
        <v>117769.75749600001</v>
      </c>
      <c r="D32" s="247">
        <f t="shared" ref="D32:G32" si="4">D33+D34+D35</f>
        <v>117769.75749600001</v>
      </c>
      <c r="E32" s="247">
        <f t="shared" si="4"/>
        <v>48629.945204999996</v>
      </c>
      <c r="F32" s="247">
        <f t="shared" si="4"/>
        <v>33428.803581</v>
      </c>
      <c r="G32" s="247">
        <f t="shared" si="4"/>
        <v>35711.008710000002</v>
      </c>
    </row>
    <row r="33" spans="1:7" s="1" customFormat="1">
      <c r="A33" s="85" t="s">
        <v>15</v>
      </c>
      <c r="B33" s="84" t="s">
        <v>299</v>
      </c>
      <c r="C33" s="247">
        <f>D33</f>
        <v>18425.722999999998</v>
      </c>
      <c r="D33" s="247">
        <f t="shared" si="0"/>
        <v>18425.722999999998</v>
      </c>
      <c r="E33" s="247">
        <v>6738.0619999999981</v>
      </c>
      <c r="F33" s="247">
        <v>6150.3230000000003</v>
      </c>
      <c r="G33" s="247">
        <v>5537.3380000000006</v>
      </c>
    </row>
    <row r="34" spans="1:7" s="1" customFormat="1">
      <c r="A34" s="85" t="s">
        <v>15</v>
      </c>
      <c r="B34" s="84" t="s">
        <v>300</v>
      </c>
      <c r="C34" s="247">
        <f>D34</f>
        <v>5646.4979999999996</v>
      </c>
      <c r="D34" s="247">
        <f t="shared" si="0"/>
        <v>5646.4979999999996</v>
      </c>
      <c r="E34" s="247">
        <v>2014.5149999999999</v>
      </c>
      <c r="F34" s="247">
        <v>1841.998</v>
      </c>
      <c r="G34" s="247">
        <v>1789.9849999999999</v>
      </c>
    </row>
    <row r="35" spans="1:7">
      <c r="A35" s="85" t="s">
        <v>15</v>
      </c>
      <c r="B35" s="84" t="s">
        <v>301</v>
      </c>
      <c r="C35" s="247">
        <f>D35</f>
        <v>93697.536496000001</v>
      </c>
      <c r="D35" s="247">
        <f t="shared" si="0"/>
        <v>93697.536496000001</v>
      </c>
      <c r="E35" s="247">
        <v>39877.368204999999</v>
      </c>
      <c r="F35" s="247">
        <v>25436.482581</v>
      </c>
      <c r="G35" s="247">
        <v>28383.685710000002</v>
      </c>
    </row>
    <row r="36" spans="1:7">
      <c r="A36" s="83">
        <v>2</v>
      </c>
      <c r="B36" s="84" t="s">
        <v>302</v>
      </c>
      <c r="C36" s="247">
        <v>0</v>
      </c>
      <c r="D36" s="247">
        <f t="shared" si="0"/>
        <v>0</v>
      </c>
      <c r="E36" s="247">
        <v>0</v>
      </c>
      <c r="F36" s="247">
        <v>0</v>
      </c>
      <c r="G36" s="247">
        <v>0</v>
      </c>
    </row>
    <row r="38" spans="1:7">
      <c r="C38" s="248">
        <f>C33+C34</f>
        <v>24072.220999999998</v>
      </c>
    </row>
  </sheetData>
  <mergeCells count="9">
    <mergeCell ref="E5:G5"/>
    <mergeCell ref="E4:G4"/>
    <mergeCell ref="A2:G2"/>
    <mergeCell ref="A3:G3"/>
    <mergeCell ref="F1:G1"/>
    <mergeCell ref="A5:A6"/>
    <mergeCell ref="B5:B6"/>
    <mergeCell ref="D5:D6"/>
    <mergeCell ref="C5:C6"/>
  </mergeCells>
  <printOptions horizontalCentered="1"/>
  <pageMargins left="0.5" right="0.25" top="0.511811023622047" bottom="0.511811023622047" header="0.23622047244094499" footer="0.23622047244094499"/>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32"/>
  <sheetViews>
    <sheetView showZeros="0" workbookViewId="0">
      <selection activeCell="K24" sqref="K24"/>
    </sheetView>
  </sheetViews>
  <sheetFormatPr defaultColWidth="14" defaultRowHeight="13.8"/>
  <cols>
    <col min="1" max="1" width="7.33203125" style="119" customWidth="1"/>
    <col min="2" max="2" width="32.88671875" style="116" customWidth="1"/>
    <col min="3" max="3" width="11.6640625" style="116" customWidth="1"/>
    <col min="4" max="20" width="11.6640625" style="94" customWidth="1"/>
    <col min="21" max="21" width="21.109375" style="94" customWidth="1"/>
    <col min="22" max="16384" width="14" style="94"/>
  </cols>
  <sheetData>
    <row r="1" spans="1:21" s="93" customFormat="1" ht="15.6">
      <c r="A1" s="91"/>
      <c r="B1" s="92"/>
      <c r="C1" s="92"/>
      <c r="R1" s="266" t="s">
        <v>349</v>
      </c>
      <c r="S1" s="266"/>
      <c r="T1" s="266"/>
    </row>
    <row r="2" spans="1:21" ht="16.5" customHeight="1">
      <c r="A2" s="267" t="s">
        <v>303</v>
      </c>
      <c r="B2" s="267"/>
      <c r="C2" s="267"/>
      <c r="D2" s="267"/>
      <c r="E2" s="267"/>
      <c r="F2" s="267"/>
      <c r="G2" s="267"/>
      <c r="H2" s="267"/>
      <c r="I2" s="267"/>
      <c r="J2" s="267"/>
      <c r="K2" s="267"/>
      <c r="L2" s="267"/>
      <c r="M2" s="267"/>
      <c r="N2" s="267"/>
      <c r="O2" s="267"/>
      <c r="P2" s="267"/>
      <c r="Q2" s="267"/>
      <c r="R2" s="267"/>
      <c r="S2" s="267"/>
      <c r="T2" s="267"/>
    </row>
    <row r="3" spans="1:21" ht="16.5" customHeight="1">
      <c r="A3" s="268" t="str">
        <f>'Mau 01'!A3:G3</f>
        <v>(Kèm theo Nghị quyết số        /NQ-HĐND ngày       /7/2025 của HĐND xã Sơn Hạ)</v>
      </c>
      <c r="B3" s="268"/>
      <c r="C3" s="268"/>
      <c r="D3" s="268"/>
      <c r="E3" s="268"/>
      <c r="F3" s="268"/>
      <c r="G3" s="268"/>
      <c r="H3" s="268"/>
      <c r="I3" s="268"/>
      <c r="J3" s="268"/>
      <c r="K3" s="268"/>
      <c r="L3" s="268"/>
      <c r="M3" s="268"/>
      <c r="N3" s="268"/>
      <c r="O3" s="268"/>
      <c r="P3" s="268"/>
      <c r="Q3" s="268"/>
      <c r="R3" s="268"/>
      <c r="S3" s="268"/>
      <c r="T3" s="268"/>
    </row>
    <row r="4" spans="1:21">
      <c r="A4" s="95"/>
      <c r="B4" s="95"/>
      <c r="C4" s="95"/>
      <c r="Q4" s="269" t="s">
        <v>19</v>
      </c>
      <c r="R4" s="269"/>
      <c r="S4" s="269"/>
      <c r="T4" s="269"/>
    </row>
    <row r="5" spans="1:21" ht="44.25" customHeight="1">
      <c r="A5" s="270" t="s">
        <v>55</v>
      </c>
      <c r="B5" s="270" t="s">
        <v>304</v>
      </c>
      <c r="C5" s="271" t="s">
        <v>305</v>
      </c>
      <c r="D5" s="271"/>
      <c r="E5" s="271"/>
      <c r="F5" s="271"/>
      <c r="G5" s="271" t="s">
        <v>306</v>
      </c>
      <c r="H5" s="271"/>
      <c r="I5" s="271"/>
      <c r="J5" s="271"/>
      <c r="K5" s="271"/>
      <c r="L5" s="271"/>
      <c r="M5" s="271"/>
      <c r="N5" s="271"/>
      <c r="O5" s="271"/>
      <c r="P5" s="271"/>
      <c r="Q5" s="271" t="s">
        <v>307</v>
      </c>
      <c r="R5" s="271"/>
      <c r="S5" s="271"/>
      <c r="T5" s="271"/>
    </row>
    <row r="6" spans="1:21">
      <c r="A6" s="270"/>
      <c r="B6" s="270"/>
      <c r="C6" s="270" t="s">
        <v>41</v>
      </c>
      <c r="D6" s="271" t="s">
        <v>308</v>
      </c>
      <c r="E6" s="273" t="s">
        <v>309</v>
      </c>
      <c r="F6" s="271" t="s">
        <v>310</v>
      </c>
      <c r="G6" s="271" t="s">
        <v>41</v>
      </c>
      <c r="H6" s="271" t="s">
        <v>117</v>
      </c>
      <c r="I6" s="271"/>
      <c r="J6" s="271"/>
      <c r="K6" s="271" t="s">
        <v>118</v>
      </c>
      <c r="L6" s="271"/>
      <c r="M6" s="271"/>
      <c r="N6" s="271" t="s">
        <v>119</v>
      </c>
      <c r="O6" s="271"/>
      <c r="P6" s="271"/>
      <c r="Q6" s="271"/>
      <c r="R6" s="271"/>
      <c r="S6" s="271"/>
      <c r="T6" s="271"/>
    </row>
    <row r="7" spans="1:21" ht="77.25" customHeight="1">
      <c r="A7" s="270"/>
      <c r="B7" s="270"/>
      <c r="C7" s="270"/>
      <c r="D7" s="271"/>
      <c r="E7" s="273"/>
      <c r="F7" s="271"/>
      <c r="G7" s="271"/>
      <c r="H7" s="96" t="s">
        <v>308</v>
      </c>
      <c r="I7" s="97" t="s">
        <v>309</v>
      </c>
      <c r="J7" s="96" t="s">
        <v>310</v>
      </c>
      <c r="K7" s="96" t="s">
        <v>308</v>
      </c>
      <c r="L7" s="97" t="s">
        <v>309</v>
      </c>
      <c r="M7" s="96" t="s">
        <v>310</v>
      </c>
      <c r="N7" s="96" t="s">
        <v>308</v>
      </c>
      <c r="O7" s="97" t="s">
        <v>309</v>
      </c>
      <c r="P7" s="96" t="s">
        <v>310</v>
      </c>
      <c r="Q7" s="96" t="s">
        <v>41</v>
      </c>
      <c r="R7" s="96" t="s">
        <v>308</v>
      </c>
      <c r="S7" s="97" t="s">
        <v>309</v>
      </c>
      <c r="T7" s="96" t="s">
        <v>310</v>
      </c>
    </row>
    <row r="8" spans="1:21" s="99" customFormat="1" ht="27.6" hidden="1">
      <c r="A8" s="98" t="s">
        <v>13</v>
      </c>
      <c r="B8" s="98" t="s">
        <v>14</v>
      </c>
      <c r="C8" s="98" t="s">
        <v>47</v>
      </c>
      <c r="D8" s="98">
        <v>2</v>
      </c>
      <c r="E8" s="98">
        <v>3</v>
      </c>
      <c r="F8" s="98">
        <v>4</v>
      </c>
      <c r="G8" s="98" t="s">
        <v>311</v>
      </c>
      <c r="H8" s="98">
        <v>6</v>
      </c>
      <c r="I8" s="98">
        <v>7</v>
      </c>
      <c r="J8" s="98">
        <v>8</v>
      </c>
      <c r="K8" s="98">
        <v>9</v>
      </c>
      <c r="L8" s="98">
        <v>10</v>
      </c>
      <c r="M8" s="98">
        <v>11</v>
      </c>
      <c r="N8" s="98">
        <v>12</v>
      </c>
      <c r="O8" s="98">
        <v>13</v>
      </c>
      <c r="P8" s="98">
        <v>14</v>
      </c>
      <c r="Q8" s="98" t="s">
        <v>312</v>
      </c>
      <c r="R8" s="98" t="s">
        <v>313</v>
      </c>
      <c r="S8" s="98" t="s">
        <v>314</v>
      </c>
      <c r="T8" s="98" t="s">
        <v>315</v>
      </c>
    </row>
    <row r="9" spans="1:21" s="101" customFormat="1" ht="15.6">
      <c r="A9" s="72"/>
      <c r="B9" s="100" t="s">
        <v>316</v>
      </c>
      <c r="C9" s="165">
        <f>C10+C13+C27+C28</f>
        <v>90789.544494999995</v>
      </c>
      <c r="D9" s="165">
        <f t="shared" ref="D9:T9" si="0">D10+D13+D27+D28</f>
        <v>37079.633333999998</v>
      </c>
      <c r="E9" s="165">
        <f t="shared" si="0"/>
        <v>6809.2302739999996</v>
      </c>
      <c r="F9" s="165">
        <f t="shared" si="0"/>
        <v>46900.680886999995</v>
      </c>
      <c r="G9" s="165">
        <f t="shared" si="0"/>
        <v>27606.362999999998</v>
      </c>
      <c r="H9" s="165">
        <f t="shared" si="0"/>
        <v>4667.0328959999997</v>
      </c>
      <c r="I9" s="165">
        <f t="shared" si="0"/>
        <v>714.19373300000007</v>
      </c>
      <c r="J9" s="165">
        <f t="shared" si="0"/>
        <v>4530.3553709999996</v>
      </c>
      <c r="K9" s="165">
        <f t="shared" si="0"/>
        <v>3808.4322559999996</v>
      </c>
      <c r="L9" s="165">
        <f t="shared" si="0"/>
        <v>762.12142900000003</v>
      </c>
      <c r="M9" s="165">
        <f t="shared" si="0"/>
        <v>4277.0003150000002</v>
      </c>
      <c r="N9" s="165">
        <f t="shared" si="0"/>
        <v>3408.4700870000001</v>
      </c>
      <c r="O9" s="165">
        <f t="shared" si="0"/>
        <v>875.88762099999985</v>
      </c>
      <c r="P9" s="165">
        <f t="shared" si="0"/>
        <v>4562.8692920000003</v>
      </c>
      <c r="Q9" s="165">
        <f t="shared" si="0"/>
        <v>118395.90749499998</v>
      </c>
      <c r="R9" s="165">
        <f t="shared" si="0"/>
        <v>48963.568573000004</v>
      </c>
      <c r="S9" s="165">
        <f t="shared" si="0"/>
        <v>9161.4330570000002</v>
      </c>
      <c r="T9" s="165">
        <f t="shared" si="0"/>
        <v>60270.905864999993</v>
      </c>
    </row>
    <row r="10" spans="1:21" s="104" customFormat="1" ht="16.2">
      <c r="A10" s="102">
        <v>1</v>
      </c>
      <c r="B10" s="103" t="s">
        <v>30</v>
      </c>
      <c r="C10" s="166">
        <f>C11+C12</f>
        <v>0</v>
      </c>
      <c r="D10" s="166">
        <f t="shared" ref="D10:F10" si="1">D11+D12</f>
        <v>0</v>
      </c>
      <c r="E10" s="166">
        <f t="shared" si="1"/>
        <v>0</v>
      </c>
      <c r="F10" s="166">
        <f t="shared" si="1"/>
        <v>0</v>
      </c>
      <c r="G10" s="167">
        <f t="shared" ref="G10:G12" si="2">SUM(H10:P10)</f>
        <v>0</v>
      </c>
      <c r="H10" s="168">
        <f t="shared" ref="H10:T10" si="3">H11+H12</f>
        <v>0</v>
      </c>
      <c r="I10" s="168">
        <f t="shared" si="3"/>
        <v>0</v>
      </c>
      <c r="J10" s="168">
        <f t="shared" si="3"/>
        <v>0</v>
      </c>
      <c r="K10" s="166">
        <f t="shared" si="3"/>
        <v>0</v>
      </c>
      <c r="L10" s="166">
        <f t="shared" si="3"/>
        <v>0</v>
      </c>
      <c r="M10" s="166">
        <f t="shared" si="3"/>
        <v>0</v>
      </c>
      <c r="N10" s="166">
        <f t="shared" si="3"/>
        <v>0</v>
      </c>
      <c r="O10" s="166">
        <f t="shared" si="3"/>
        <v>0</v>
      </c>
      <c r="P10" s="166">
        <f t="shared" si="3"/>
        <v>0</v>
      </c>
      <c r="Q10" s="166">
        <f t="shared" si="3"/>
        <v>0</v>
      </c>
      <c r="R10" s="166">
        <f t="shared" si="3"/>
        <v>0</v>
      </c>
      <c r="S10" s="166">
        <f t="shared" si="3"/>
        <v>0</v>
      </c>
      <c r="T10" s="166">
        <f t="shared" si="3"/>
        <v>0</v>
      </c>
      <c r="U10" s="101"/>
    </row>
    <row r="11" spans="1:21" s="107" customFormat="1" ht="31.2">
      <c r="A11" s="105" t="s">
        <v>23</v>
      </c>
      <c r="B11" s="106" t="s">
        <v>317</v>
      </c>
      <c r="C11" s="169">
        <f>D11+E11+F11</f>
        <v>0</v>
      </c>
      <c r="D11" s="167"/>
      <c r="E11" s="167"/>
      <c r="F11" s="167"/>
      <c r="G11" s="167">
        <f t="shared" si="2"/>
        <v>0</v>
      </c>
      <c r="H11" s="168"/>
      <c r="I11" s="168"/>
      <c r="J11" s="168"/>
      <c r="K11" s="167"/>
      <c r="L11" s="167"/>
      <c r="M11" s="167"/>
      <c r="N11" s="167"/>
      <c r="O11" s="167"/>
      <c r="P11" s="167"/>
      <c r="Q11" s="167">
        <f>R11+S11+T11</f>
        <v>0</v>
      </c>
      <c r="R11" s="167">
        <f>D11+H11+K11+N11</f>
        <v>0</v>
      </c>
      <c r="S11" s="167">
        <f>E11+I11+L11+O11</f>
        <v>0</v>
      </c>
      <c r="T11" s="167">
        <f>F11+J11+M11+P11</f>
        <v>0</v>
      </c>
      <c r="U11" s="101"/>
    </row>
    <row r="12" spans="1:21" s="107" customFormat="1" ht="15.6">
      <c r="A12" s="108" t="s">
        <v>24</v>
      </c>
      <c r="B12" s="109" t="s">
        <v>318</v>
      </c>
      <c r="C12" s="169">
        <f t="shared" ref="C12:C28" si="4">D12+E12+F12</f>
        <v>0</v>
      </c>
      <c r="D12" s="167"/>
      <c r="E12" s="167"/>
      <c r="F12" s="167"/>
      <c r="G12" s="167">
        <f t="shared" si="2"/>
        <v>0</v>
      </c>
      <c r="H12" s="168"/>
      <c r="I12" s="168"/>
      <c r="J12" s="168"/>
      <c r="K12" s="167"/>
      <c r="L12" s="167"/>
      <c r="M12" s="167"/>
      <c r="N12" s="167"/>
      <c r="O12" s="167"/>
      <c r="P12" s="167"/>
      <c r="Q12" s="167">
        <f t="shared" ref="Q12:Q28" si="5">R12+S12+T12</f>
        <v>0</v>
      </c>
      <c r="R12" s="167">
        <f t="shared" ref="R12:T28" si="6">D12+H12+K12+N12</f>
        <v>0</v>
      </c>
      <c r="S12" s="167">
        <f t="shared" si="6"/>
        <v>0</v>
      </c>
      <c r="T12" s="167">
        <f t="shared" si="6"/>
        <v>0</v>
      </c>
      <c r="U12" s="101"/>
    </row>
    <row r="13" spans="1:21" s="104" customFormat="1" ht="16.2">
      <c r="A13" s="102">
        <v>2</v>
      </c>
      <c r="B13" s="103" t="s">
        <v>21</v>
      </c>
      <c r="C13" s="166">
        <f t="shared" ref="C13:G13" si="7">C14+C15+C16+C17+C18+C19+C20+C21+C22+C23+C24+C25+C26</f>
        <v>90789.544494999995</v>
      </c>
      <c r="D13" s="166">
        <f t="shared" si="7"/>
        <v>37079.633333999998</v>
      </c>
      <c r="E13" s="166">
        <f t="shared" si="7"/>
        <v>6809.2302739999996</v>
      </c>
      <c r="F13" s="166">
        <f t="shared" si="7"/>
        <v>46900.680886999995</v>
      </c>
      <c r="G13" s="166">
        <f t="shared" si="7"/>
        <v>27083.969999999998</v>
      </c>
      <c r="H13" s="166">
        <f t="shared" ref="H13:P13" si="8">SUM(H14:H26)</f>
        <v>4667.0328959999997</v>
      </c>
      <c r="I13" s="166">
        <f t="shared" si="8"/>
        <v>714.19373300000007</v>
      </c>
      <c r="J13" s="166">
        <f t="shared" si="8"/>
        <v>4343.4723709999998</v>
      </c>
      <c r="K13" s="166">
        <f t="shared" si="8"/>
        <v>3808.4322559999996</v>
      </c>
      <c r="L13" s="166">
        <f t="shared" si="8"/>
        <v>762.12142900000003</v>
      </c>
      <c r="M13" s="166">
        <f t="shared" si="8"/>
        <v>4107.7033150000007</v>
      </c>
      <c r="N13" s="166">
        <f t="shared" si="8"/>
        <v>3408.4700870000001</v>
      </c>
      <c r="O13" s="166">
        <f t="shared" si="8"/>
        <v>875.88762099999985</v>
      </c>
      <c r="P13" s="166">
        <f t="shared" si="8"/>
        <v>4396.6562920000006</v>
      </c>
      <c r="Q13" s="166">
        <f>Q14+Q15+Q16+Q17+Q18+Q19+Q20+Q21+Q22+Q23+Q24+Q25+Q26</f>
        <v>117873.51449499998</v>
      </c>
      <c r="R13" s="166">
        <f>R14+R15+R16+R17+R18+R19+R20+R21+R22+R23+R24+R25+R26</f>
        <v>48963.568573000004</v>
      </c>
      <c r="S13" s="166">
        <f>S14+S15+S16+S17+S18+S19+S20+S21+S22+S23+S24+S25+S26</f>
        <v>9161.4330570000002</v>
      </c>
      <c r="T13" s="166">
        <f>T14+T15+T16+T17+T18+T19+T20+T21+T22+T23+T24+T25+T26</f>
        <v>59748.512864999997</v>
      </c>
      <c r="U13" s="101"/>
    </row>
    <row r="14" spans="1:21" s="93" customFormat="1" ht="15.6">
      <c r="A14" s="108" t="s">
        <v>23</v>
      </c>
      <c r="B14" s="110" t="s">
        <v>319</v>
      </c>
      <c r="C14" s="169">
        <f t="shared" ref="C14:C26" si="9">D14+E14+F14</f>
        <v>81966.207999999999</v>
      </c>
      <c r="D14" s="170">
        <v>32808.122589999999</v>
      </c>
      <c r="E14" s="170">
        <v>6809.2302739999996</v>
      </c>
      <c r="F14" s="170">
        <v>42348.855135999998</v>
      </c>
      <c r="G14" s="170">
        <f>SUM(H14:P14)</f>
        <v>0</v>
      </c>
      <c r="H14" s="168"/>
      <c r="I14" s="168"/>
      <c r="J14" s="168">
        <v>0</v>
      </c>
      <c r="K14" s="168"/>
      <c r="L14" s="168"/>
      <c r="M14" s="168">
        <v>0</v>
      </c>
      <c r="N14" s="170"/>
      <c r="O14" s="170"/>
      <c r="P14" s="170">
        <v>0</v>
      </c>
      <c r="Q14" s="170">
        <f t="shared" si="5"/>
        <v>81966.207999999999</v>
      </c>
      <c r="R14" s="170">
        <f>D14+H14+K14+N14</f>
        <v>32808.122589999999</v>
      </c>
      <c r="S14" s="170">
        <f>E14+I14+L14+O14</f>
        <v>6809.2302739999996</v>
      </c>
      <c r="T14" s="170">
        <f>F14+J14+M14+P14</f>
        <v>42348.855135999998</v>
      </c>
      <c r="U14" s="111"/>
    </row>
    <row r="15" spans="1:21" s="93" customFormat="1" ht="15.6">
      <c r="A15" s="108" t="s">
        <v>24</v>
      </c>
      <c r="B15" s="110" t="s">
        <v>320</v>
      </c>
      <c r="C15" s="169">
        <f t="shared" si="9"/>
        <v>0</v>
      </c>
      <c r="D15" s="170">
        <v>0</v>
      </c>
      <c r="E15" s="170">
        <v>0</v>
      </c>
      <c r="F15" s="170">
        <v>0</v>
      </c>
      <c r="G15" s="170">
        <f t="shared" ref="G15:G28" si="10">SUM(H15:P15)</f>
        <v>0</v>
      </c>
      <c r="H15" s="168"/>
      <c r="I15" s="168"/>
      <c r="J15" s="168">
        <v>0</v>
      </c>
      <c r="K15" s="168"/>
      <c r="L15" s="168"/>
      <c r="M15" s="168">
        <v>0</v>
      </c>
      <c r="N15" s="170"/>
      <c r="O15" s="170"/>
      <c r="P15" s="170">
        <v>0</v>
      </c>
      <c r="Q15" s="170">
        <f t="shared" si="5"/>
        <v>0</v>
      </c>
      <c r="R15" s="170">
        <f t="shared" ref="R15:T27" si="11">D15+H15+K15+N15</f>
        <v>0</v>
      </c>
      <c r="S15" s="170">
        <f t="shared" si="11"/>
        <v>0</v>
      </c>
      <c r="T15" s="170">
        <f t="shared" si="11"/>
        <v>0</v>
      </c>
      <c r="U15" s="111"/>
    </row>
    <row r="16" spans="1:21" s="93" customFormat="1" ht="39" customHeight="1">
      <c r="A16" s="108" t="s">
        <v>65</v>
      </c>
      <c r="B16" s="112" t="s">
        <v>321</v>
      </c>
      <c r="C16" s="169">
        <f t="shared" si="9"/>
        <v>0</v>
      </c>
      <c r="D16" s="170">
        <v>0</v>
      </c>
      <c r="E16" s="170">
        <v>0</v>
      </c>
      <c r="F16" s="170">
        <v>0</v>
      </c>
      <c r="G16" s="170">
        <f t="shared" si="10"/>
        <v>0</v>
      </c>
      <c r="H16" s="168"/>
      <c r="I16" s="168"/>
      <c r="J16" s="168">
        <v>0</v>
      </c>
      <c r="K16" s="168"/>
      <c r="L16" s="168"/>
      <c r="M16" s="168">
        <v>0</v>
      </c>
      <c r="N16" s="170"/>
      <c r="O16" s="170"/>
      <c r="P16" s="170">
        <v>0</v>
      </c>
      <c r="Q16" s="170">
        <f t="shared" si="5"/>
        <v>0</v>
      </c>
      <c r="R16" s="170">
        <f t="shared" si="11"/>
        <v>0</v>
      </c>
      <c r="S16" s="170">
        <f t="shared" si="11"/>
        <v>0</v>
      </c>
      <c r="T16" s="170">
        <f t="shared" si="11"/>
        <v>0</v>
      </c>
      <c r="U16" s="111"/>
    </row>
    <row r="17" spans="1:21" s="93" customFormat="1" ht="15.6">
      <c r="A17" s="108" t="s">
        <v>322</v>
      </c>
      <c r="B17" s="110" t="s">
        <v>323</v>
      </c>
      <c r="C17" s="169">
        <f t="shared" si="9"/>
        <v>0</v>
      </c>
      <c r="D17" s="170">
        <v>0</v>
      </c>
      <c r="E17" s="170">
        <v>0</v>
      </c>
      <c r="F17" s="170">
        <v>0</v>
      </c>
      <c r="G17" s="170">
        <f t="shared" si="10"/>
        <v>450.51800000000003</v>
      </c>
      <c r="H17" s="168">
        <v>34.89</v>
      </c>
      <c r="I17" s="168">
        <v>11.26</v>
      </c>
      <c r="J17" s="168">
        <v>144.346</v>
      </c>
      <c r="K17" s="168">
        <v>24.329000000000001</v>
      </c>
      <c r="L17" s="168">
        <v>9</v>
      </c>
      <c r="M17" s="168">
        <v>96.888999999999982</v>
      </c>
      <c r="N17" s="170">
        <v>39.804000000000002</v>
      </c>
      <c r="O17" s="170">
        <v>33</v>
      </c>
      <c r="P17" s="170">
        <v>57</v>
      </c>
      <c r="Q17" s="170">
        <f t="shared" si="5"/>
        <v>450.51800000000003</v>
      </c>
      <c r="R17" s="170">
        <f t="shared" si="11"/>
        <v>99.022999999999996</v>
      </c>
      <c r="S17" s="170">
        <f t="shared" si="11"/>
        <v>53.26</v>
      </c>
      <c r="T17" s="170">
        <f t="shared" si="11"/>
        <v>298.23500000000001</v>
      </c>
      <c r="U17" s="111"/>
    </row>
    <row r="18" spans="1:21" s="93" customFormat="1" ht="31.2">
      <c r="A18" s="108" t="s">
        <v>324</v>
      </c>
      <c r="B18" s="110" t="s">
        <v>325</v>
      </c>
      <c r="C18" s="169">
        <f t="shared" si="9"/>
        <v>0</v>
      </c>
      <c r="D18" s="170">
        <v>0</v>
      </c>
      <c r="E18" s="170">
        <v>0</v>
      </c>
      <c r="F18" s="170">
        <v>0</v>
      </c>
      <c r="G18" s="170">
        <f t="shared" si="10"/>
        <v>108.57400000000001</v>
      </c>
      <c r="H18" s="168"/>
      <c r="I18" s="168"/>
      <c r="J18" s="168">
        <v>48.02</v>
      </c>
      <c r="K18" s="168">
        <v>2.88</v>
      </c>
      <c r="L18" s="168">
        <v>2.88</v>
      </c>
      <c r="M18" s="168">
        <v>25.752000000000002</v>
      </c>
      <c r="N18" s="170">
        <v>14.5312</v>
      </c>
      <c r="O18" s="170">
        <v>1.8</v>
      </c>
      <c r="P18" s="170">
        <v>12.710800000000001</v>
      </c>
      <c r="Q18" s="170">
        <f t="shared" si="5"/>
        <v>108.57400000000001</v>
      </c>
      <c r="R18" s="170">
        <f t="shared" si="11"/>
        <v>17.411200000000001</v>
      </c>
      <c r="S18" s="170">
        <f t="shared" si="11"/>
        <v>4.68</v>
      </c>
      <c r="T18" s="170">
        <f t="shared" si="11"/>
        <v>86.482800000000012</v>
      </c>
      <c r="U18" s="111"/>
    </row>
    <row r="19" spans="1:21" s="93" customFormat="1" ht="15.6">
      <c r="A19" s="108" t="s">
        <v>326</v>
      </c>
      <c r="B19" s="110" t="s">
        <v>327</v>
      </c>
      <c r="C19" s="169">
        <f t="shared" si="9"/>
        <v>0</v>
      </c>
      <c r="D19" s="170">
        <v>0</v>
      </c>
      <c r="E19" s="170">
        <v>0</v>
      </c>
      <c r="F19" s="170">
        <v>0</v>
      </c>
      <c r="G19" s="170">
        <f t="shared" si="10"/>
        <v>147.37100000000001</v>
      </c>
      <c r="H19" s="168">
        <v>23.4</v>
      </c>
      <c r="I19" s="168">
        <v>6.35</v>
      </c>
      <c r="J19" s="168">
        <v>33.165999999999997</v>
      </c>
      <c r="K19" s="168">
        <v>35.44</v>
      </c>
      <c r="L19" s="168"/>
      <c r="M19" s="168">
        <v>4.5500000000000043</v>
      </c>
      <c r="N19" s="170">
        <v>34.465000000000003</v>
      </c>
      <c r="O19" s="170"/>
      <c r="P19" s="170">
        <v>10</v>
      </c>
      <c r="Q19" s="170">
        <f t="shared" si="5"/>
        <v>147.37100000000001</v>
      </c>
      <c r="R19" s="170">
        <f t="shared" si="11"/>
        <v>93.305000000000007</v>
      </c>
      <c r="S19" s="170">
        <f t="shared" si="11"/>
        <v>6.35</v>
      </c>
      <c r="T19" s="170">
        <f t="shared" si="11"/>
        <v>47.716000000000001</v>
      </c>
      <c r="U19" s="111"/>
    </row>
    <row r="20" spans="1:21" s="93" customFormat="1" ht="15.6">
      <c r="A20" s="108" t="s">
        <v>328</v>
      </c>
      <c r="B20" s="110" t="s">
        <v>329</v>
      </c>
      <c r="C20" s="169">
        <f t="shared" si="9"/>
        <v>8823.3364949999996</v>
      </c>
      <c r="D20" s="170">
        <v>4271.5107440000002</v>
      </c>
      <c r="E20" s="170">
        <v>0</v>
      </c>
      <c r="F20" s="170">
        <v>4551.8257510000003</v>
      </c>
      <c r="G20" s="170">
        <f t="shared" si="10"/>
        <v>344.62099999999992</v>
      </c>
      <c r="H20" s="168">
        <v>146.97999999999999</v>
      </c>
      <c r="I20" s="168"/>
      <c r="J20" s="168">
        <v>10.875</v>
      </c>
      <c r="K20" s="168">
        <v>114.36799999999999</v>
      </c>
      <c r="L20" s="168">
        <v>7.2</v>
      </c>
      <c r="M20" s="168">
        <v>2.8100000000000049</v>
      </c>
      <c r="N20" s="170">
        <v>49.3538</v>
      </c>
      <c r="O20" s="170"/>
      <c r="P20" s="170">
        <v>13.034199999999998</v>
      </c>
      <c r="Q20" s="170">
        <f t="shared" si="5"/>
        <v>9167.9574950000006</v>
      </c>
      <c r="R20" s="170">
        <f t="shared" si="11"/>
        <v>4582.212544</v>
      </c>
      <c r="S20" s="170">
        <f t="shared" si="11"/>
        <v>7.2</v>
      </c>
      <c r="T20" s="170">
        <f t="shared" si="11"/>
        <v>4578.5449510000008</v>
      </c>
      <c r="U20" s="111"/>
    </row>
    <row r="21" spans="1:21" s="93" customFormat="1" ht="15.6">
      <c r="A21" s="108" t="s">
        <v>330</v>
      </c>
      <c r="B21" s="110" t="s">
        <v>331</v>
      </c>
      <c r="C21" s="169">
        <f t="shared" si="9"/>
        <v>0</v>
      </c>
      <c r="D21" s="170">
        <v>0</v>
      </c>
      <c r="E21" s="170">
        <v>0</v>
      </c>
      <c r="F21" s="170">
        <v>0</v>
      </c>
      <c r="G21" s="170">
        <f t="shared" si="10"/>
        <v>1880.518</v>
      </c>
      <c r="H21" s="168">
        <v>385</v>
      </c>
      <c r="I21" s="168">
        <v>90</v>
      </c>
      <c r="J21" s="168">
        <v>375.13099999999997</v>
      </c>
      <c r="K21" s="168">
        <v>12.356</v>
      </c>
      <c r="L21" s="168">
        <v>170.53</v>
      </c>
      <c r="M21" s="168">
        <v>213.69300000000001</v>
      </c>
      <c r="N21" s="170">
        <v>101.166</v>
      </c>
      <c r="O21" s="170">
        <v>150</v>
      </c>
      <c r="P21" s="170">
        <v>382.64200000000005</v>
      </c>
      <c r="Q21" s="170">
        <f t="shared" si="5"/>
        <v>1880.518</v>
      </c>
      <c r="R21" s="170">
        <f t="shared" si="11"/>
        <v>498.52199999999999</v>
      </c>
      <c r="S21" s="170">
        <f t="shared" si="11"/>
        <v>410.53</v>
      </c>
      <c r="T21" s="170">
        <f t="shared" si="11"/>
        <v>971.46600000000001</v>
      </c>
      <c r="U21" s="111"/>
    </row>
    <row r="22" spans="1:21" s="93" customFormat="1" ht="15.6">
      <c r="A22" s="108" t="s">
        <v>332</v>
      </c>
      <c r="B22" s="110" t="s">
        <v>333</v>
      </c>
      <c r="C22" s="169">
        <f t="shared" si="9"/>
        <v>0</v>
      </c>
      <c r="D22" s="170">
        <v>0</v>
      </c>
      <c r="E22" s="170">
        <v>0</v>
      </c>
      <c r="F22" s="170">
        <v>0</v>
      </c>
      <c r="G22" s="170">
        <f t="shared" si="10"/>
        <v>131.26499999999999</v>
      </c>
      <c r="H22" s="168">
        <v>0.79800000000000004</v>
      </c>
      <c r="I22" s="168"/>
      <c r="J22" s="168">
        <v>47.306999999999995</v>
      </c>
      <c r="K22" s="168">
        <v>0.79800000000000004</v>
      </c>
      <c r="L22" s="168"/>
      <c r="M22" s="168">
        <v>46.553999999999995</v>
      </c>
      <c r="N22" s="170">
        <v>10.0258</v>
      </c>
      <c r="O22" s="170">
        <v>0.79800000000000004</v>
      </c>
      <c r="P22" s="170">
        <v>24.984200000000001</v>
      </c>
      <c r="Q22" s="170">
        <f t="shared" si="5"/>
        <v>131.26499999999999</v>
      </c>
      <c r="R22" s="170">
        <f t="shared" si="11"/>
        <v>11.6218</v>
      </c>
      <c r="S22" s="170">
        <f t="shared" si="11"/>
        <v>0.79800000000000004</v>
      </c>
      <c r="T22" s="170">
        <f t="shared" si="11"/>
        <v>118.84519999999999</v>
      </c>
      <c r="U22" s="111"/>
    </row>
    <row r="23" spans="1:21" s="93" customFormat="1" ht="31.2">
      <c r="A23" s="108" t="s">
        <v>334</v>
      </c>
      <c r="B23" s="112" t="s">
        <v>335</v>
      </c>
      <c r="C23" s="169">
        <f t="shared" si="9"/>
        <v>0</v>
      </c>
      <c r="D23" s="170">
        <v>0</v>
      </c>
      <c r="E23" s="170">
        <v>0</v>
      </c>
      <c r="F23" s="170">
        <v>0</v>
      </c>
      <c r="G23" s="170">
        <f t="shared" si="10"/>
        <v>22151.375</v>
      </c>
      <c r="H23" s="168">
        <v>3795.1871460000002</v>
      </c>
      <c r="I23" s="168">
        <v>572.61918300000002</v>
      </c>
      <c r="J23" s="168">
        <v>3396.8646710000003</v>
      </c>
      <c r="K23" s="168">
        <v>3347.7315059999996</v>
      </c>
      <c r="L23" s="168">
        <v>492.65887900000001</v>
      </c>
      <c r="M23" s="168">
        <v>3434.2586150000006</v>
      </c>
      <c r="N23" s="170">
        <v>2951.2191870000001</v>
      </c>
      <c r="O23" s="170">
        <v>579.31742099999997</v>
      </c>
      <c r="P23" s="170">
        <v>3581.5183919999999</v>
      </c>
      <c r="Q23" s="170">
        <f t="shared" si="5"/>
        <v>22151.375</v>
      </c>
      <c r="R23" s="170">
        <f t="shared" si="11"/>
        <v>10094.137839000001</v>
      </c>
      <c r="S23" s="170">
        <f t="shared" si="11"/>
        <v>1644.5954830000001</v>
      </c>
      <c r="T23" s="170">
        <f t="shared" si="11"/>
        <v>10412.641678</v>
      </c>
      <c r="U23" s="111"/>
    </row>
    <row r="24" spans="1:21" s="93" customFormat="1" ht="15.6">
      <c r="A24" s="108" t="s">
        <v>336</v>
      </c>
      <c r="B24" s="110" t="s">
        <v>337</v>
      </c>
      <c r="C24" s="169">
        <f t="shared" si="9"/>
        <v>0</v>
      </c>
      <c r="D24" s="170">
        <v>0</v>
      </c>
      <c r="E24" s="170">
        <v>0</v>
      </c>
      <c r="F24" s="170">
        <v>0</v>
      </c>
      <c r="G24" s="170">
        <f t="shared" si="10"/>
        <v>1326.76</v>
      </c>
      <c r="H24" s="168">
        <v>223.22274999999999</v>
      </c>
      <c r="I24" s="168">
        <v>33.964550000000003</v>
      </c>
      <c r="J24" s="168">
        <v>250.72470000000001</v>
      </c>
      <c r="K24" s="168">
        <v>202.45375000000001</v>
      </c>
      <c r="L24" s="168">
        <v>33.964550000000003</v>
      </c>
      <c r="M24" s="168">
        <v>178.77269999999996</v>
      </c>
      <c r="N24" s="170">
        <v>169.30549999999999</v>
      </c>
      <c r="O24" s="170">
        <v>27.5562</v>
      </c>
      <c r="P24" s="170">
        <v>206.7953</v>
      </c>
      <c r="Q24" s="170">
        <f t="shared" si="5"/>
        <v>1326.76</v>
      </c>
      <c r="R24" s="170">
        <f t="shared" si="11"/>
        <v>594.98199999999997</v>
      </c>
      <c r="S24" s="170">
        <f t="shared" si="11"/>
        <v>95.485300000000009</v>
      </c>
      <c r="T24" s="170">
        <f t="shared" si="11"/>
        <v>636.29269999999997</v>
      </c>
      <c r="U24" s="111"/>
    </row>
    <row r="25" spans="1:21" s="93" customFormat="1" ht="15.6">
      <c r="A25" s="108" t="s">
        <v>338</v>
      </c>
      <c r="B25" s="110" t="s">
        <v>339</v>
      </c>
      <c r="C25" s="169">
        <f t="shared" si="9"/>
        <v>0</v>
      </c>
      <c r="D25" s="170">
        <v>0</v>
      </c>
      <c r="E25" s="170">
        <v>0</v>
      </c>
      <c r="F25" s="170">
        <v>0</v>
      </c>
      <c r="G25" s="170">
        <f t="shared" si="10"/>
        <v>413.02</v>
      </c>
      <c r="H25" s="168">
        <v>48.104999999999997</v>
      </c>
      <c r="I25" s="168"/>
      <c r="J25" s="168">
        <v>0</v>
      </c>
      <c r="K25" s="168">
        <v>58.625999999999998</v>
      </c>
      <c r="L25" s="168">
        <v>45.887999999999998</v>
      </c>
      <c r="M25" s="168">
        <v>71.759999999999991</v>
      </c>
      <c r="N25" s="170">
        <v>34.465000000000003</v>
      </c>
      <c r="O25" s="170">
        <v>83.415999999999997</v>
      </c>
      <c r="P25" s="170">
        <v>70.759999999999991</v>
      </c>
      <c r="Q25" s="170">
        <f t="shared" si="5"/>
        <v>413.02</v>
      </c>
      <c r="R25" s="170">
        <f t="shared" si="11"/>
        <v>141.196</v>
      </c>
      <c r="S25" s="170">
        <f t="shared" si="11"/>
        <v>129.304</v>
      </c>
      <c r="T25" s="170">
        <f t="shared" si="11"/>
        <v>142.51999999999998</v>
      </c>
      <c r="U25" s="111"/>
    </row>
    <row r="26" spans="1:21" s="93" customFormat="1" ht="15.6">
      <c r="A26" s="108" t="s">
        <v>340</v>
      </c>
      <c r="B26" s="110" t="s">
        <v>341</v>
      </c>
      <c r="C26" s="169">
        <f t="shared" si="9"/>
        <v>0</v>
      </c>
      <c r="D26" s="170">
        <v>0</v>
      </c>
      <c r="E26" s="170">
        <v>0</v>
      </c>
      <c r="F26" s="170">
        <v>0</v>
      </c>
      <c r="G26" s="170">
        <f t="shared" si="10"/>
        <v>129.94800000000001</v>
      </c>
      <c r="H26" s="168">
        <v>9.4499999999999993</v>
      </c>
      <c r="I26" s="168"/>
      <c r="J26" s="168">
        <v>37.037999999999997</v>
      </c>
      <c r="K26" s="168">
        <v>9.4499999999999993</v>
      </c>
      <c r="L26" s="168"/>
      <c r="M26" s="168">
        <v>32.664000000000001</v>
      </c>
      <c r="N26" s="170">
        <v>4.1345999999999998</v>
      </c>
      <c r="O26" s="170"/>
      <c r="P26" s="170">
        <v>37.211399999999998</v>
      </c>
      <c r="Q26" s="170">
        <f t="shared" si="5"/>
        <v>129.94799999999998</v>
      </c>
      <c r="R26" s="170">
        <f t="shared" si="11"/>
        <v>23.034599999999998</v>
      </c>
      <c r="S26" s="170">
        <f t="shared" si="11"/>
        <v>0</v>
      </c>
      <c r="T26" s="170">
        <f t="shared" si="11"/>
        <v>106.9134</v>
      </c>
      <c r="U26" s="111"/>
    </row>
    <row r="27" spans="1:21" s="104" customFormat="1" ht="16.2">
      <c r="A27" s="113">
        <v>3</v>
      </c>
      <c r="B27" s="103" t="s">
        <v>27</v>
      </c>
      <c r="C27" s="171">
        <v>0</v>
      </c>
      <c r="D27" s="172">
        <v>0</v>
      </c>
      <c r="E27" s="172">
        <v>0</v>
      </c>
      <c r="F27" s="172">
        <v>0</v>
      </c>
      <c r="G27" s="167">
        <f t="shared" si="10"/>
        <v>522.39300000000003</v>
      </c>
      <c r="H27" s="173"/>
      <c r="I27" s="173"/>
      <c r="J27" s="173">
        <v>186.88300000000001</v>
      </c>
      <c r="K27" s="174"/>
      <c r="L27" s="174"/>
      <c r="M27" s="173">
        <v>169.297</v>
      </c>
      <c r="N27" s="174"/>
      <c r="O27" s="174"/>
      <c r="P27" s="174">
        <v>166.21299999999999</v>
      </c>
      <c r="Q27" s="174">
        <f t="shared" si="5"/>
        <v>522.39300000000003</v>
      </c>
      <c r="R27" s="174">
        <f t="shared" si="11"/>
        <v>0</v>
      </c>
      <c r="S27" s="174">
        <f t="shared" si="11"/>
        <v>0</v>
      </c>
      <c r="T27" s="174">
        <f t="shared" si="11"/>
        <v>522.39300000000003</v>
      </c>
      <c r="U27" s="101"/>
    </row>
    <row r="28" spans="1:21" s="104" customFormat="1" ht="32.4">
      <c r="A28" s="113">
        <v>4</v>
      </c>
      <c r="B28" s="103" t="s">
        <v>342</v>
      </c>
      <c r="C28" s="169">
        <f t="shared" si="4"/>
        <v>0</v>
      </c>
      <c r="D28" s="172"/>
      <c r="E28" s="172"/>
      <c r="F28" s="172"/>
      <c r="G28" s="167">
        <f t="shared" si="10"/>
        <v>0</v>
      </c>
      <c r="H28" s="174"/>
      <c r="I28" s="174"/>
      <c r="J28" s="174"/>
      <c r="K28" s="174"/>
      <c r="L28" s="174"/>
      <c r="M28" s="174"/>
      <c r="N28" s="174"/>
      <c r="O28" s="174"/>
      <c r="P28" s="174"/>
      <c r="Q28" s="167">
        <f t="shared" si="5"/>
        <v>0</v>
      </c>
      <c r="R28" s="167">
        <f t="shared" si="6"/>
        <v>0</v>
      </c>
      <c r="S28" s="167">
        <f t="shared" si="6"/>
        <v>0</v>
      </c>
      <c r="T28" s="167">
        <f t="shared" si="6"/>
        <v>0</v>
      </c>
    </row>
    <row r="29" spans="1:21">
      <c r="A29" s="272" t="s">
        <v>343</v>
      </c>
      <c r="B29" s="272"/>
      <c r="C29" s="272"/>
      <c r="D29" s="272"/>
      <c r="E29" s="272"/>
      <c r="F29" s="272"/>
      <c r="G29" s="272"/>
      <c r="H29" s="272"/>
      <c r="I29" s="272"/>
      <c r="J29" s="272"/>
      <c r="K29" s="272"/>
      <c r="L29" s="272"/>
      <c r="M29" s="272"/>
      <c r="N29" s="272"/>
      <c r="O29" s="272"/>
      <c r="P29" s="272"/>
      <c r="Q29" s="272"/>
      <c r="R29" s="114"/>
      <c r="S29" s="114"/>
    </row>
    <row r="30" spans="1:21" hidden="1">
      <c r="A30" s="115"/>
      <c r="B30" s="116" t="s">
        <v>344</v>
      </c>
    </row>
    <row r="31" spans="1:21" s="118" customFormat="1">
      <c r="A31" s="115"/>
      <c r="B31" s="117" t="s">
        <v>345</v>
      </c>
      <c r="C31" s="115"/>
    </row>
    <row r="32" spans="1:21">
      <c r="B32" s="95"/>
      <c r="C32" s="95"/>
    </row>
  </sheetData>
  <mergeCells count="18">
    <mergeCell ref="A29:Q29"/>
    <mergeCell ref="D6:D7"/>
    <mergeCell ref="E6:E7"/>
    <mergeCell ref="F6:F7"/>
    <mergeCell ref="G6:G7"/>
    <mergeCell ref="H6:J6"/>
    <mergeCell ref="K6:M6"/>
    <mergeCell ref="R1:T1"/>
    <mergeCell ref="A2:T2"/>
    <mergeCell ref="A3:T3"/>
    <mergeCell ref="Q4:T4"/>
    <mergeCell ref="A5:A7"/>
    <mergeCell ref="B5:B7"/>
    <mergeCell ref="C5:F5"/>
    <mergeCell ref="G5:P5"/>
    <mergeCell ref="Q5:T6"/>
    <mergeCell ref="C6:C7"/>
    <mergeCell ref="N6:P6"/>
  </mergeCells>
  <pageMargins left="0.25" right="0.22" top="0.75" bottom="0.75" header="0.3" footer="0.3"/>
  <pageSetup paperSize="9"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J31"/>
  <sheetViews>
    <sheetView zoomScale="70" zoomScaleNormal="70" workbookViewId="0">
      <selection activeCell="D1" sqref="D1:E1"/>
    </sheetView>
  </sheetViews>
  <sheetFormatPr defaultColWidth="9.109375" defaultRowHeight="16.8"/>
  <cols>
    <col min="1" max="1" width="4.33203125" style="8" customWidth="1"/>
    <col min="2" max="2" width="47.6640625" style="9" customWidth="1"/>
    <col min="3" max="3" width="14.5546875" style="9" customWidth="1"/>
    <col min="4" max="4" width="9.6640625" style="9" customWidth="1"/>
    <col min="5" max="5" width="13.109375" style="9" customWidth="1"/>
    <col min="6" max="16384" width="9.109375" style="9"/>
  </cols>
  <sheetData>
    <row r="1" spans="1:10" ht="21" customHeight="1">
      <c r="D1" s="277" t="s">
        <v>350</v>
      </c>
      <c r="E1" s="277"/>
    </row>
    <row r="2" spans="1:10" ht="24.75" customHeight="1">
      <c r="A2" s="278" t="s">
        <v>347</v>
      </c>
      <c r="B2" s="278"/>
      <c r="C2" s="278"/>
      <c r="D2" s="278"/>
      <c r="E2" s="278"/>
    </row>
    <row r="3" spans="1:10" ht="21.75" customHeight="1">
      <c r="A3" s="278" t="s">
        <v>348</v>
      </c>
      <c r="B3" s="278"/>
      <c r="C3" s="278"/>
      <c r="D3" s="278"/>
      <c r="E3" s="278"/>
    </row>
    <row r="4" spans="1:10" ht="22.5" customHeight="1">
      <c r="A4" s="279" t="str">
        <f>'Mau 01'!A3:G3</f>
        <v>(Kèm theo Nghị quyết số        /NQ-HĐND ngày       /7/2025 của HĐND xã Sơn Hạ)</v>
      </c>
      <c r="B4" s="279"/>
      <c r="C4" s="279"/>
      <c r="D4" s="279"/>
      <c r="E4" s="279"/>
      <c r="F4" s="46"/>
      <c r="G4" s="46"/>
      <c r="H4" s="46"/>
      <c r="I4" s="46"/>
      <c r="J4" s="46"/>
    </row>
    <row r="5" spans="1:10">
      <c r="A5" s="73"/>
      <c r="B5" s="73"/>
      <c r="C5" s="73"/>
      <c r="D5" s="73"/>
      <c r="E5" s="73"/>
      <c r="F5" s="46"/>
      <c r="G5" s="46"/>
      <c r="H5" s="46"/>
      <c r="I5" s="46"/>
      <c r="J5" s="46"/>
    </row>
    <row r="6" spans="1:10">
      <c r="A6" s="74"/>
      <c r="B6" s="47"/>
      <c r="C6" s="47"/>
      <c r="D6" s="280" t="s">
        <v>62</v>
      </c>
      <c r="E6" s="280"/>
    </row>
    <row r="7" spans="1:10" s="48" customFormat="1" ht="17.399999999999999">
      <c r="A7" s="274" t="s">
        <v>18</v>
      </c>
      <c r="B7" s="274" t="s">
        <v>61</v>
      </c>
      <c r="C7" s="274" t="s">
        <v>258</v>
      </c>
      <c r="D7" s="276" t="s">
        <v>25</v>
      </c>
      <c r="E7" s="276"/>
    </row>
    <row r="8" spans="1:10" s="48" customFormat="1" ht="97.2" customHeight="1">
      <c r="A8" s="275"/>
      <c r="B8" s="275"/>
      <c r="C8" s="275"/>
      <c r="D8" s="4" t="s">
        <v>63</v>
      </c>
      <c r="E8" s="4" t="s">
        <v>45</v>
      </c>
    </row>
    <row r="9" spans="1:10" s="50" customFormat="1" ht="18">
      <c r="A9" s="5" t="s">
        <v>48</v>
      </c>
      <c r="B9" s="5" t="s">
        <v>0</v>
      </c>
      <c r="C9" s="5" t="s">
        <v>49</v>
      </c>
      <c r="D9" s="49" t="s">
        <v>50</v>
      </c>
      <c r="E9" s="49" t="s">
        <v>51</v>
      </c>
    </row>
    <row r="10" spans="1:10" s="53" customFormat="1" ht="22.2" customHeight="1">
      <c r="A10" s="51"/>
      <c r="B10" s="52" t="s">
        <v>22</v>
      </c>
      <c r="C10" s="120">
        <f>C11</f>
        <v>93697.536494999993</v>
      </c>
      <c r="D10" s="120">
        <f t="shared" ref="D10:E10" si="0">D11</f>
        <v>0</v>
      </c>
      <c r="E10" s="120">
        <f t="shared" si="0"/>
        <v>93697.536494999993</v>
      </c>
    </row>
    <row r="11" spans="1:10" s="53" customFormat="1" ht="38.25" customHeight="1">
      <c r="A11" s="52" t="s">
        <v>123</v>
      </c>
      <c r="B11" s="6" t="s">
        <v>64</v>
      </c>
      <c r="C11" s="121">
        <f>SUM(C12:C31)</f>
        <v>93697.536494999993</v>
      </c>
      <c r="D11" s="121">
        <f>SUM(D12:D31)</f>
        <v>0</v>
      </c>
      <c r="E11" s="121">
        <f>SUM(E12:E31)</f>
        <v>93697.536494999993</v>
      </c>
    </row>
    <row r="12" spans="1:10" ht="50.4">
      <c r="A12" s="7">
        <v>1</v>
      </c>
      <c r="B12" s="10" t="s">
        <v>351</v>
      </c>
      <c r="C12" s="122">
        <f>D12+E12</f>
        <v>227.94900000000001</v>
      </c>
      <c r="D12" s="122"/>
      <c r="E12" s="122">
        <v>227.94900000000001</v>
      </c>
    </row>
    <row r="13" spans="1:10" ht="50.4">
      <c r="A13" s="7">
        <v>2</v>
      </c>
      <c r="B13" s="10" t="s">
        <v>352</v>
      </c>
      <c r="C13" s="122">
        <f t="shared" ref="C13:C31" si="1">D13+E13</f>
        <v>153.6</v>
      </c>
      <c r="D13" s="122"/>
      <c r="E13" s="122">
        <v>153.6</v>
      </c>
    </row>
    <row r="14" spans="1:10">
      <c r="A14" s="7">
        <v>3</v>
      </c>
      <c r="B14" s="10" t="s">
        <v>353</v>
      </c>
      <c r="C14" s="122">
        <f t="shared" si="1"/>
        <v>20</v>
      </c>
      <c r="D14" s="122"/>
      <c r="E14" s="122">
        <v>20</v>
      </c>
    </row>
    <row r="15" spans="1:10" ht="33.6">
      <c r="A15" s="7">
        <v>4</v>
      </c>
      <c r="B15" s="10" t="s">
        <v>354</v>
      </c>
      <c r="C15" s="122">
        <f t="shared" si="1"/>
        <v>144</v>
      </c>
      <c r="D15" s="122"/>
      <c r="E15" s="122">
        <v>144</v>
      </c>
    </row>
    <row r="16" spans="1:10">
      <c r="A16" s="7">
        <v>5</v>
      </c>
      <c r="B16" s="10" t="s">
        <v>355</v>
      </c>
      <c r="C16" s="122">
        <f t="shared" si="1"/>
        <v>471.00699999999995</v>
      </c>
      <c r="D16" s="122"/>
      <c r="E16" s="122">
        <v>471.00699999999995</v>
      </c>
    </row>
    <row r="17" spans="1:5" s="50" customFormat="1" ht="18">
      <c r="A17" s="7">
        <v>6</v>
      </c>
      <c r="B17" s="10" t="s">
        <v>260</v>
      </c>
      <c r="C17" s="122">
        <f t="shared" si="1"/>
        <v>30</v>
      </c>
      <c r="D17" s="122"/>
      <c r="E17" s="122">
        <v>30</v>
      </c>
    </row>
    <row r="18" spans="1:5" s="50" customFormat="1" ht="18">
      <c r="A18" s="7">
        <v>7</v>
      </c>
      <c r="B18" s="10" t="s">
        <v>356</v>
      </c>
      <c r="C18" s="122">
        <f t="shared" si="1"/>
        <v>235.47</v>
      </c>
      <c r="D18" s="122"/>
      <c r="E18" s="122">
        <v>235.47</v>
      </c>
    </row>
    <row r="19" spans="1:5">
      <c r="A19" s="7">
        <v>8</v>
      </c>
      <c r="B19" s="10" t="s">
        <v>357</v>
      </c>
      <c r="C19" s="122">
        <f t="shared" si="1"/>
        <v>15</v>
      </c>
      <c r="D19" s="122"/>
      <c r="E19" s="122">
        <v>15</v>
      </c>
    </row>
    <row r="20" spans="1:5" ht="33.6">
      <c r="A20" s="7">
        <v>9</v>
      </c>
      <c r="B20" s="10" t="s">
        <v>358</v>
      </c>
      <c r="C20" s="122">
        <f t="shared" si="1"/>
        <v>1106.472</v>
      </c>
      <c r="D20" s="122"/>
      <c r="E20" s="122">
        <v>1106.472</v>
      </c>
    </row>
    <row r="21" spans="1:5" ht="33.6">
      <c r="A21" s="7">
        <v>10</v>
      </c>
      <c r="B21" s="10" t="s">
        <v>359</v>
      </c>
      <c r="C21" s="122">
        <f t="shared" si="1"/>
        <v>41.173999999999999</v>
      </c>
      <c r="D21" s="122"/>
      <c r="E21" s="122">
        <v>41.173999999999999</v>
      </c>
    </row>
    <row r="22" spans="1:5" ht="33.6">
      <c r="A22" s="7">
        <v>11</v>
      </c>
      <c r="B22" s="10" t="s">
        <v>360</v>
      </c>
      <c r="C22" s="122">
        <f t="shared" si="1"/>
        <v>80</v>
      </c>
      <c r="D22" s="122"/>
      <c r="E22" s="122">
        <v>80</v>
      </c>
    </row>
    <row r="23" spans="1:5" ht="33.6">
      <c r="A23" s="7">
        <v>12</v>
      </c>
      <c r="B23" s="10" t="s">
        <v>361</v>
      </c>
      <c r="C23" s="122">
        <f t="shared" si="1"/>
        <v>383.32</v>
      </c>
      <c r="D23" s="122"/>
      <c r="E23" s="122">
        <v>383.32</v>
      </c>
    </row>
    <row r="24" spans="1:5" ht="33.6">
      <c r="A24" s="7">
        <v>13</v>
      </c>
      <c r="B24" s="10" t="s">
        <v>364</v>
      </c>
      <c r="C24" s="122">
        <f>D24+E24</f>
        <v>77798.722999999998</v>
      </c>
      <c r="D24" s="122"/>
      <c r="E24" s="122">
        <v>77798.722999999998</v>
      </c>
    </row>
    <row r="25" spans="1:5" ht="33.6">
      <c r="A25" s="7">
        <v>14</v>
      </c>
      <c r="B25" s="10" t="s">
        <v>261</v>
      </c>
      <c r="C25" s="122">
        <f t="shared" si="1"/>
        <v>286.72199999999998</v>
      </c>
      <c r="D25" s="122"/>
      <c r="E25" s="122">
        <v>286.72199999999998</v>
      </c>
    </row>
    <row r="26" spans="1:5" ht="50.4">
      <c r="A26" s="7">
        <v>15</v>
      </c>
      <c r="B26" s="10" t="s">
        <v>262</v>
      </c>
      <c r="C26" s="122">
        <f t="shared" si="1"/>
        <v>1777.2029999999997</v>
      </c>
      <c r="D26" s="122"/>
      <c r="E26" s="122">
        <v>1777.2029999999997</v>
      </c>
    </row>
    <row r="27" spans="1:5" ht="33.6">
      <c r="A27" s="7">
        <v>16</v>
      </c>
      <c r="B27" s="10" t="s">
        <v>257</v>
      </c>
      <c r="C27" s="122">
        <f t="shared" si="1"/>
        <v>1483.0859999999998</v>
      </c>
      <c r="D27" s="122"/>
      <c r="E27" s="122">
        <v>1483.0859999999998</v>
      </c>
    </row>
    <row r="28" spans="1:5" ht="33.6">
      <c r="A28" s="7">
        <v>17</v>
      </c>
      <c r="B28" s="10" t="s">
        <v>256</v>
      </c>
      <c r="C28" s="122">
        <f t="shared" si="1"/>
        <v>620.47399999999993</v>
      </c>
      <c r="D28" s="123"/>
      <c r="E28" s="123">
        <v>620.47399999999993</v>
      </c>
    </row>
    <row r="29" spans="1:5" ht="33.6">
      <c r="A29" s="7">
        <v>18</v>
      </c>
      <c r="B29" s="10" t="s">
        <v>362</v>
      </c>
      <c r="C29" s="122">
        <f t="shared" si="1"/>
        <v>7706.1</v>
      </c>
      <c r="D29" s="123"/>
      <c r="E29" s="123">
        <v>7706.1</v>
      </c>
    </row>
    <row r="30" spans="1:5">
      <c r="A30" s="7">
        <v>19</v>
      </c>
      <c r="B30" s="10" t="s">
        <v>363</v>
      </c>
      <c r="C30" s="122">
        <f t="shared" si="1"/>
        <v>1062.313615</v>
      </c>
      <c r="D30" s="122"/>
      <c r="E30" s="122">
        <v>1062.313615</v>
      </c>
    </row>
    <row r="31" spans="1:5" ht="33.6">
      <c r="A31" s="7">
        <v>20</v>
      </c>
      <c r="B31" s="10" t="s">
        <v>149</v>
      </c>
      <c r="C31" s="122">
        <f t="shared" si="1"/>
        <v>54.922879999999999</v>
      </c>
      <c r="D31" s="122"/>
      <c r="E31" s="122">
        <v>54.922879999999999</v>
      </c>
    </row>
  </sheetData>
  <autoFilter ref="A11:E27"/>
  <mergeCells count="9">
    <mergeCell ref="A7:A8"/>
    <mergeCell ref="B7:B8"/>
    <mergeCell ref="C7:C8"/>
    <mergeCell ref="D7:E7"/>
    <mergeCell ref="D1:E1"/>
    <mergeCell ref="A2:E2"/>
    <mergeCell ref="A3:E3"/>
    <mergeCell ref="A4:E4"/>
    <mergeCell ref="D6:E6"/>
  </mergeCells>
  <printOptions horizontalCentered="1"/>
  <pageMargins left="0.511811023622047" right="0.511811023622047" top="0.74803149606299202" bottom="0.511811023622047" header="0.511811023622047" footer="0.23622047244094499"/>
  <pageSetup paperSize="9" orientation="portrait"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90"/>
  <sheetViews>
    <sheetView topLeftCell="A34" workbookViewId="0">
      <selection activeCell="C27" sqref="C27"/>
    </sheetView>
  </sheetViews>
  <sheetFormatPr defaultColWidth="10.44140625" defaultRowHeight="13.8"/>
  <cols>
    <col min="1" max="1" width="5.5546875" style="125" customWidth="1"/>
    <col min="2" max="2" width="36.109375" style="125" customWidth="1"/>
    <col min="3" max="5" width="19.5546875" style="125" customWidth="1"/>
    <col min="6" max="6" width="19.88671875" style="126" customWidth="1"/>
    <col min="7" max="7" width="19" style="126" customWidth="1"/>
    <col min="8" max="8" width="19.33203125" style="126" customWidth="1"/>
    <col min="9" max="11" width="16.44140625" style="126" customWidth="1"/>
    <col min="12" max="13" width="18" style="126" customWidth="1"/>
    <col min="14" max="14" width="16.44140625" style="126" customWidth="1"/>
    <col min="15" max="16" width="18" style="126" customWidth="1"/>
    <col min="17" max="17" width="16.44140625" style="126" customWidth="1"/>
    <col min="18" max="16384" width="10.44140625" style="126"/>
  </cols>
  <sheetData>
    <row r="1" spans="1:17">
      <c r="A1" s="124"/>
      <c r="H1" s="127"/>
      <c r="P1" s="127" t="s">
        <v>413</v>
      </c>
    </row>
    <row r="2" spans="1:17" ht="15" customHeight="1">
      <c r="A2" s="250" t="s">
        <v>365</v>
      </c>
      <c r="B2" s="250"/>
      <c r="C2" s="250"/>
      <c r="D2" s="250"/>
      <c r="E2" s="250"/>
      <c r="F2" s="250"/>
      <c r="G2" s="250"/>
      <c r="H2" s="250"/>
      <c r="I2" s="250"/>
      <c r="J2" s="250"/>
      <c r="K2" s="250"/>
      <c r="L2" s="250"/>
      <c r="M2" s="250"/>
      <c r="N2" s="250"/>
      <c r="O2" s="250"/>
      <c r="P2" s="250"/>
      <c r="Q2" s="250"/>
    </row>
    <row r="3" spans="1:17">
      <c r="A3" s="251" t="str">
        <f>'Mau 01'!A3:G3</f>
        <v>(Kèm theo Nghị quyết số        /NQ-HĐND ngày       /7/2025 của HĐND xã Sơn Hạ)</v>
      </c>
      <c r="B3" s="251"/>
      <c r="C3" s="251"/>
      <c r="D3" s="251"/>
      <c r="E3" s="251"/>
      <c r="F3" s="251"/>
      <c r="G3" s="251"/>
      <c r="H3" s="251"/>
      <c r="I3" s="251"/>
      <c r="J3" s="251"/>
      <c r="K3" s="251"/>
      <c r="L3" s="251"/>
      <c r="M3" s="251"/>
      <c r="N3" s="251"/>
      <c r="O3" s="251"/>
      <c r="P3" s="251"/>
      <c r="Q3" s="251"/>
    </row>
    <row r="4" spans="1:17">
      <c r="A4" s="129"/>
      <c r="B4" s="130"/>
      <c r="C4" s="130"/>
      <c r="D4" s="130"/>
      <c r="E4" s="130"/>
      <c r="F4" s="129"/>
      <c r="G4" s="129"/>
      <c r="O4" s="131" t="s">
        <v>366</v>
      </c>
    </row>
    <row r="5" spans="1:17" ht="15.75" customHeight="1">
      <c r="A5" s="252" t="s">
        <v>55</v>
      </c>
      <c r="B5" s="252" t="s">
        <v>304</v>
      </c>
      <c r="C5" s="253" t="s">
        <v>367</v>
      </c>
      <c r="D5" s="254"/>
      <c r="E5" s="255"/>
      <c r="F5" s="256" t="s">
        <v>119</v>
      </c>
      <c r="G5" s="256"/>
      <c r="H5" s="256"/>
      <c r="I5" s="256" t="s">
        <v>117</v>
      </c>
      <c r="J5" s="256"/>
      <c r="K5" s="256"/>
      <c r="L5" s="256" t="s">
        <v>118</v>
      </c>
      <c r="M5" s="256"/>
      <c r="N5" s="256"/>
      <c r="O5" s="256" t="s">
        <v>368</v>
      </c>
      <c r="P5" s="256"/>
      <c r="Q5" s="256"/>
    </row>
    <row r="6" spans="1:17" ht="25.5" customHeight="1">
      <c r="A6" s="252"/>
      <c r="B6" s="252"/>
      <c r="C6" s="249" t="s">
        <v>410</v>
      </c>
      <c r="D6" s="249" t="s">
        <v>370</v>
      </c>
      <c r="E6" s="249" t="s">
        <v>371</v>
      </c>
      <c r="F6" s="249" t="s">
        <v>410</v>
      </c>
      <c r="G6" s="249" t="s">
        <v>370</v>
      </c>
      <c r="H6" s="249" t="s">
        <v>371</v>
      </c>
      <c r="I6" s="249" t="s">
        <v>410</v>
      </c>
      <c r="J6" s="249" t="s">
        <v>370</v>
      </c>
      <c r="K6" s="249" t="s">
        <v>371</v>
      </c>
      <c r="L6" s="249" t="s">
        <v>410</v>
      </c>
      <c r="M6" s="249" t="s">
        <v>370</v>
      </c>
      <c r="N6" s="249" t="s">
        <v>371</v>
      </c>
      <c r="O6" s="249" t="s">
        <v>410</v>
      </c>
      <c r="P6" s="249" t="s">
        <v>370</v>
      </c>
      <c r="Q6" s="249" t="s">
        <v>371</v>
      </c>
    </row>
    <row r="7" spans="1:17" ht="25.5" customHeight="1">
      <c r="A7" s="252"/>
      <c r="B7" s="252"/>
      <c r="C7" s="249"/>
      <c r="D7" s="249"/>
      <c r="E7" s="249"/>
      <c r="F7" s="249"/>
      <c r="G7" s="249"/>
      <c r="H7" s="249"/>
      <c r="I7" s="249"/>
      <c r="J7" s="249"/>
      <c r="K7" s="249"/>
      <c r="L7" s="249"/>
      <c r="M7" s="249"/>
      <c r="N7" s="249"/>
      <c r="O7" s="249"/>
      <c r="P7" s="249"/>
      <c r="Q7" s="249"/>
    </row>
    <row r="8" spans="1:17" s="136" customFormat="1">
      <c r="A8" s="213"/>
      <c r="B8" s="133" t="s">
        <v>22</v>
      </c>
      <c r="C8" s="134">
        <f t="shared" ref="C8:E8" si="0">C9</f>
        <v>90789544495</v>
      </c>
      <c r="D8" s="134">
        <f t="shared" si="0"/>
        <v>44249538689</v>
      </c>
      <c r="E8" s="134">
        <f t="shared" si="0"/>
        <v>46540005806</v>
      </c>
      <c r="F8" s="134">
        <f>F9</f>
        <v>8847227000</v>
      </c>
      <c r="G8" s="134">
        <f t="shared" ref="G8:Q8" si="1">G9</f>
        <v>4111707830</v>
      </c>
      <c r="H8" s="134">
        <f t="shared" si="1"/>
        <v>4735519170</v>
      </c>
      <c r="I8" s="134">
        <f t="shared" si="1"/>
        <v>9911582000</v>
      </c>
      <c r="J8" s="134">
        <f t="shared" si="1"/>
        <v>5442941730</v>
      </c>
      <c r="K8" s="134">
        <f t="shared" si="1"/>
        <v>4468640270</v>
      </c>
      <c r="L8" s="134">
        <f t="shared" si="1"/>
        <v>8847554000</v>
      </c>
      <c r="M8" s="134">
        <f t="shared" si="1"/>
        <v>4305056629</v>
      </c>
      <c r="N8" s="134">
        <f t="shared" si="1"/>
        <v>4542497371</v>
      </c>
      <c r="O8" s="134">
        <f t="shared" si="1"/>
        <v>118395907495</v>
      </c>
      <c r="P8" s="134">
        <f t="shared" si="1"/>
        <v>58109244878</v>
      </c>
      <c r="Q8" s="134">
        <f t="shared" si="1"/>
        <v>60286662617</v>
      </c>
    </row>
    <row r="9" spans="1:17" s="127" customFormat="1" ht="27.6">
      <c r="A9" s="213"/>
      <c r="B9" s="137" t="s">
        <v>372</v>
      </c>
      <c r="C9" s="138">
        <f t="shared" ref="C9:Q9" si="2">C10+C13+C88</f>
        <v>90789544495</v>
      </c>
      <c r="D9" s="138">
        <f t="shared" si="2"/>
        <v>44249538689</v>
      </c>
      <c r="E9" s="138">
        <f t="shared" si="2"/>
        <v>46540005806</v>
      </c>
      <c r="F9" s="138">
        <f t="shared" si="2"/>
        <v>8847227000</v>
      </c>
      <c r="G9" s="138">
        <f t="shared" si="2"/>
        <v>4111707830</v>
      </c>
      <c r="H9" s="138">
        <f t="shared" si="2"/>
        <v>4735519170</v>
      </c>
      <c r="I9" s="138">
        <f t="shared" si="2"/>
        <v>9911582000</v>
      </c>
      <c r="J9" s="138">
        <f t="shared" si="2"/>
        <v>5442941730</v>
      </c>
      <c r="K9" s="138">
        <f t="shared" si="2"/>
        <v>4468640270</v>
      </c>
      <c r="L9" s="138">
        <f t="shared" si="2"/>
        <v>8847554000</v>
      </c>
      <c r="M9" s="138">
        <f t="shared" si="2"/>
        <v>4305056629</v>
      </c>
      <c r="N9" s="138">
        <f t="shared" si="2"/>
        <v>4542497371</v>
      </c>
      <c r="O9" s="138">
        <f t="shared" si="2"/>
        <v>118395907495</v>
      </c>
      <c r="P9" s="138">
        <f t="shared" si="2"/>
        <v>58109244878</v>
      </c>
      <c r="Q9" s="138">
        <f t="shared" si="2"/>
        <v>60286662617</v>
      </c>
    </row>
    <row r="10" spans="1:17" s="127" customFormat="1">
      <c r="A10" s="213" t="s">
        <v>20</v>
      </c>
      <c r="B10" s="137" t="s">
        <v>373</v>
      </c>
      <c r="C10" s="137"/>
      <c r="D10" s="137"/>
      <c r="E10" s="137"/>
      <c r="F10" s="138"/>
      <c r="G10" s="138"/>
      <c r="H10" s="138"/>
      <c r="I10" s="138"/>
      <c r="J10" s="138"/>
      <c r="K10" s="138"/>
      <c r="L10" s="138"/>
      <c r="M10" s="138"/>
      <c r="N10" s="138"/>
      <c r="O10" s="138"/>
      <c r="P10" s="138"/>
      <c r="Q10" s="138"/>
    </row>
    <row r="11" spans="1:17" s="127" customFormat="1">
      <c r="A11" s="140" t="s">
        <v>15</v>
      </c>
      <c r="B11" s="141" t="s">
        <v>317</v>
      </c>
      <c r="C11" s="141"/>
      <c r="D11" s="141"/>
      <c r="E11" s="141"/>
      <c r="F11" s="138"/>
      <c r="G11" s="138"/>
      <c r="H11" s="138"/>
      <c r="I11" s="138"/>
      <c r="J11" s="138"/>
      <c r="K11" s="138"/>
      <c r="L11" s="138"/>
      <c r="M11" s="138"/>
      <c r="N11" s="138"/>
      <c r="O11" s="144">
        <f t="shared" ref="O11:O12" si="3">C11+F11+I11+L11</f>
        <v>0</v>
      </c>
      <c r="P11" s="144">
        <f t="shared" ref="P11:P12" si="4">D11+G11+J11+M11</f>
        <v>0</v>
      </c>
      <c r="Q11" s="144">
        <f t="shared" ref="Q11:Q12" si="5">E11+H11+K11+N11</f>
        <v>0</v>
      </c>
    </row>
    <row r="12" spans="1:17" s="127" customFormat="1">
      <c r="A12" s="140" t="s">
        <v>15</v>
      </c>
      <c r="B12" s="141" t="s">
        <v>318</v>
      </c>
      <c r="C12" s="141"/>
      <c r="D12" s="141"/>
      <c r="E12" s="141"/>
      <c r="F12" s="138"/>
      <c r="G12" s="138"/>
      <c r="H12" s="138"/>
      <c r="I12" s="138"/>
      <c r="J12" s="138"/>
      <c r="K12" s="138"/>
      <c r="L12" s="138"/>
      <c r="M12" s="138"/>
      <c r="N12" s="138"/>
      <c r="O12" s="144">
        <f t="shared" si="3"/>
        <v>0</v>
      </c>
      <c r="P12" s="144">
        <f t="shared" si="4"/>
        <v>0</v>
      </c>
      <c r="Q12" s="144">
        <f t="shared" si="5"/>
        <v>0</v>
      </c>
    </row>
    <row r="13" spans="1:17" s="127" customFormat="1">
      <c r="A13" s="213" t="s">
        <v>17</v>
      </c>
      <c r="B13" s="137" t="s">
        <v>21</v>
      </c>
      <c r="C13" s="138">
        <f t="shared" ref="C13:Q13" si="6">C14+C20+C22+C24+C29+C34+C39+C49+C57+C62+C76+C81+C85</f>
        <v>90789544495</v>
      </c>
      <c r="D13" s="138">
        <f t="shared" si="6"/>
        <v>44249538689</v>
      </c>
      <c r="E13" s="138">
        <f t="shared" si="6"/>
        <v>46540005806</v>
      </c>
      <c r="F13" s="138">
        <f t="shared" si="6"/>
        <v>8681014000</v>
      </c>
      <c r="G13" s="138">
        <f t="shared" si="6"/>
        <v>4111707830</v>
      </c>
      <c r="H13" s="138">
        <f t="shared" si="6"/>
        <v>4569306170</v>
      </c>
      <c r="I13" s="138">
        <f t="shared" si="6"/>
        <v>9724699000</v>
      </c>
      <c r="J13" s="138">
        <f t="shared" si="6"/>
        <v>5442941730</v>
      </c>
      <c r="K13" s="138">
        <f t="shared" si="6"/>
        <v>4281757270</v>
      </c>
      <c r="L13" s="138">
        <f t="shared" si="6"/>
        <v>8678257000</v>
      </c>
      <c r="M13" s="138">
        <f t="shared" si="6"/>
        <v>4305056629</v>
      </c>
      <c r="N13" s="138">
        <f t="shared" si="6"/>
        <v>4373200371</v>
      </c>
      <c r="O13" s="138">
        <f t="shared" si="6"/>
        <v>117873514495</v>
      </c>
      <c r="P13" s="138">
        <f t="shared" si="6"/>
        <v>58109244878</v>
      </c>
      <c r="Q13" s="138">
        <f t="shared" si="6"/>
        <v>59764269617</v>
      </c>
    </row>
    <row r="14" spans="1:17" s="127" customFormat="1">
      <c r="A14" s="213">
        <v>1</v>
      </c>
      <c r="B14" s="137" t="s">
        <v>374</v>
      </c>
      <c r="C14" s="142">
        <f>SUM(C15:C19)</f>
        <v>81966208000</v>
      </c>
      <c r="D14" s="142">
        <f t="shared" ref="D14:Q14" si="7">SUM(D15:D19)</f>
        <v>39978027945</v>
      </c>
      <c r="E14" s="142">
        <f t="shared" si="7"/>
        <v>41988180055</v>
      </c>
      <c r="F14" s="142">
        <f t="shared" si="7"/>
        <v>0</v>
      </c>
      <c r="G14" s="142">
        <f t="shared" si="7"/>
        <v>0</v>
      </c>
      <c r="H14" s="142">
        <f t="shared" si="7"/>
        <v>0</v>
      </c>
      <c r="I14" s="142">
        <f t="shared" si="7"/>
        <v>0</v>
      </c>
      <c r="J14" s="142">
        <f t="shared" si="7"/>
        <v>0</v>
      </c>
      <c r="K14" s="142">
        <f t="shared" si="7"/>
        <v>0</v>
      </c>
      <c r="L14" s="142">
        <f t="shared" si="7"/>
        <v>0</v>
      </c>
      <c r="M14" s="142">
        <f t="shared" si="7"/>
        <v>0</v>
      </c>
      <c r="N14" s="142">
        <f t="shared" si="7"/>
        <v>0</v>
      </c>
      <c r="O14" s="142">
        <f t="shared" si="7"/>
        <v>81966208000</v>
      </c>
      <c r="P14" s="142">
        <f t="shared" si="7"/>
        <v>39978027945</v>
      </c>
      <c r="Q14" s="142">
        <f t="shared" si="7"/>
        <v>41988180055</v>
      </c>
    </row>
    <row r="15" spans="1:17" s="127" customFormat="1" ht="27.6">
      <c r="A15" s="140" t="s">
        <v>15</v>
      </c>
      <c r="B15" s="141" t="s">
        <v>364</v>
      </c>
      <c r="C15" s="144">
        <v>77798723000</v>
      </c>
      <c r="D15" s="144">
        <v>38450666445</v>
      </c>
      <c r="E15" s="144">
        <f>C15-D15</f>
        <v>39348056555</v>
      </c>
      <c r="F15" s="138"/>
      <c r="G15" s="138"/>
      <c r="H15" s="138"/>
      <c r="I15" s="138"/>
      <c r="J15" s="138"/>
      <c r="K15" s="138"/>
      <c r="L15" s="138"/>
      <c r="M15" s="138"/>
      <c r="N15" s="138"/>
      <c r="O15" s="144">
        <f t="shared" ref="O15:O19" si="8">C15+F15+I15+L15</f>
        <v>77798723000</v>
      </c>
      <c r="P15" s="144">
        <f t="shared" ref="P15:P19" si="9">D15+G15+J15+M15</f>
        <v>38450666445</v>
      </c>
      <c r="Q15" s="144">
        <f t="shared" ref="Q15:Q19" si="10">E15+H15+K15+N15</f>
        <v>39348056555</v>
      </c>
    </row>
    <row r="16" spans="1:17" s="127" customFormat="1" ht="41.4">
      <c r="A16" s="140" t="s">
        <v>15</v>
      </c>
      <c r="B16" s="141" t="s">
        <v>261</v>
      </c>
      <c r="C16" s="144">
        <v>286722000</v>
      </c>
      <c r="D16" s="144">
        <v>209664000</v>
      </c>
      <c r="E16" s="144">
        <f t="shared" ref="E16:E79" si="11">C16-D16</f>
        <v>77058000</v>
      </c>
      <c r="F16" s="138"/>
      <c r="G16" s="138"/>
      <c r="H16" s="138"/>
      <c r="I16" s="138"/>
      <c r="J16" s="138"/>
      <c r="K16" s="138"/>
      <c r="L16" s="138"/>
      <c r="M16" s="138"/>
      <c r="N16" s="138"/>
      <c r="O16" s="144">
        <f t="shared" si="8"/>
        <v>286722000</v>
      </c>
      <c r="P16" s="144">
        <f t="shared" si="9"/>
        <v>209664000</v>
      </c>
      <c r="Q16" s="144">
        <f t="shared" si="10"/>
        <v>77058000</v>
      </c>
    </row>
    <row r="17" spans="1:17" s="127" customFormat="1" ht="41.4">
      <c r="A17" s="140" t="s">
        <v>15</v>
      </c>
      <c r="B17" s="141" t="s">
        <v>262</v>
      </c>
      <c r="C17" s="144">
        <v>1777203000</v>
      </c>
      <c r="D17" s="144">
        <v>0</v>
      </c>
      <c r="E17" s="144">
        <f t="shared" si="11"/>
        <v>1777203000</v>
      </c>
      <c r="F17" s="138"/>
      <c r="G17" s="138"/>
      <c r="H17" s="138"/>
      <c r="I17" s="138"/>
      <c r="J17" s="138"/>
      <c r="K17" s="138"/>
      <c r="L17" s="138"/>
      <c r="M17" s="138"/>
      <c r="N17" s="138"/>
      <c r="O17" s="144">
        <f t="shared" si="8"/>
        <v>1777203000</v>
      </c>
      <c r="P17" s="144">
        <f t="shared" si="9"/>
        <v>0</v>
      </c>
      <c r="Q17" s="144">
        <f t="shared" si="10"/>
        <v>1777203000</v>
      </c>
    </row>
    <row r="18" spans="1:17" s="127" customFormat="1" ht="41.4">
      <c r="A18" s="140" t="s">
        <v>15</v>
      </c>
      <c r="B18" s="141" t="s">
        <v>257</v>
      </c>
      <c r="C18" s="144">
        <v>1483086000</v>
      </c>
      <c r="D18" s="144">
        <v>1016047500</v>
      </c>
      <c r="E18" s="144">
        <f t="shared" si="11"/>
        <v>467038500</v>
      </c>
      <c r="F18" s="138"/>
      <c r="G18" s="138"/>
      <c r="H18" s="138"/>
      <c r="I18" s="138"/>
      <c r="J18" s="138"/>
      <c r="K18" s="138"/>
      <c r="L18" s="138"/>
      <c r="M18" s="138"/>
      <c r="N18" s="138"/>
      <c r="O18" s="144">
        <f t="shared" si="8"/>
        <v>1483086000</v>
      </c>
      <c r="P18" s="144">
        <f t="shared" si="9"/>
        <v>1016047500</v>
      </c>
      <c r="Q18" s="144">
        <f t="shared" si="10"/>
        <v>467038500</v>
      </c>
    </row>
    <row r="19" spans="1:17" s="127" customFormat="1" ht="27.6">
      <c r="A19" s="140" t="s">
        <v>15</v>
      </c>
      <c r="B19" s="141" t="s">
        <v>256</v>
      </c>
      <c r="C19" s="144">
        <v>620474000</v>
      </c>
      <c r="D19" s="144">
        <v>301650000</v>
      </c>
      <c r="E19" s="144">
        <f t="shared" si="11"/>
        <v>318824000</v>
      </c>
      <c r="F19" s="138"/>
      <c r="G19" s="138"/>
      <c r="H19" s="138"/>
      <c r="I19" s="138"/>
      <c r="J19" s="138"/>
      <c r="K19" s="138"/>
      <c r="L19" s="138"/>
      <c r="M19" s="138"/>
      <c r="N19" s="138"/>
      <c r="O19" s="144">
        <f t="shared" si="8"/>
        <v>620474000</v>
      </c>
      <c r="P19" s="144">
        <f t="shared" si="9"/>
        <v>301650000</v>
      </c>
      <c r="Q19" s="144">
        <f t="shared" si="10"/>
        <v>318824000</v>
      </c>
    </row>
    <row r="20" spans="1:17" s="127" customFormat="1">
      <c r="A20" s="213">
        <v>2</v>
      </c>
      <c r="B20" s="137" t="s">
        <v>320</v>
      </c>
      <c r="C20" s="137"/>
      <c r="D20" s="137"/>
      <c r="E20" s="144">
        <f t="shared" si="11"/>
        <v>0</v>
      </c>
      <c r="F20" s="138">
        <f t="shared" ref="F20:Q20" si="12">F21</f>
        <v>0</v>
      </c>
      <c r="G20" s="138">
        <f t="shared" si="12"/>
        <v>0</v>
      </c>
      <c r="H20" s="138">
        <f t="shared" si="12"/>
        <v>0</v>
      </c>
      <c r="I20" s="138">
        <f t="shared" si="12"/>
        <v>0</v>
      </c>
      <c r="J20" s="138">
        <f t="shared" si="12"/>
        <v>0</v>
      </c>
      <c r="K20" s="138">
        <f t="shared" si="12"/>
        <v>0</v>
      </c>
      <c r="L20" s="138">
        <f t="shared" si="12"/>
        <v>0</v>
      </c>
      <c r="M20" s="138">
        <f t="shared" si="12"/>
        <v>0</v>
      </c>
      <c r="N20" s="138">
        <f t="shared" si="12"/>
        <v>0</v>
      </c>
      <c r="O20" s="138">
        <f t="shared" si="12"/>
        <v>0</v>
      </c>
      <c r="P20" s="138">
        <f t="shared" si="12"/>
        <v>0</v>
      </c>
      <c r="Q20" s="138">
        <f t="shared" si="12"/>
        <v>0</v>
      </c>
    </row>
    <row r="21" spans="1:17" s="127" customFormat="1">
      <c r="A21" s="140" t="s">
        <v>15</v>
      </c>
      <c r="B21" s="141" t="s">
        <v>375</v>
      </c>
      <c r="C21" s="141"/>
      <c r="D21" s="141"/>
      <c r="E21" s="144">
        <f t="shared" si="11"/>
        <v>0</v>
      </c>
      <c r="F21" s="138"/>
      <c r="G21" s="138"/>
      <c r="H21" s="138"/>
      <c r="I21" s="138"/>
      <c r="J21" s="138"/>
      <c r="K21" s="138"/>
      <c r="L21" s="138"/>
      <c r="M21" s="138"/>
      <c r="N21" s="138"/>
      <c r="O21" s="144">
        <f>C21+F21+I21+L21</f>
        <v>0</v>
      </c>
      <c r="P21" s="144">
        <f>D21+G21+J21+M21</f>
        <v>0</v>
      </c>
      <c r="Q21" s="144">
        <f>E21+H21+K21+N21</f>
        <v>0</v>
      </c>
    </row>
    <row r="22" spans="1:17" s="127" customFormat="1">
      <c r="A22" s="140">
        <v>3</v>
      </c>
      <c r="B22" s="137" t="s">
        <v>321</v>
      </c>
      <c r="C22" s="137"/>
      <c r="D22" s="137"/>
      <c r="E22" s="144">
        <f t="shared" si="11"/>
        <v>0</v>
      </c>
      <c r="F22" s="138">
        <f>F23</f>
        <v>0</v>
      </c>
      <c r="G22" s="138">
        <f t="shared" ref="G22:Q22" si="13">G23</f>
        <v>0</v>
      </c>
      <c r="H22" s="138">
        <f t="shared" si="13"/>
        <v>0</v>
      </c>
      <c r="I22" s="138">
        <f t="shared" si="13"/>
        <v>0</v>
      </c>
      <c r="J22" s="138">
        <f t="shared" si="13"/>
        <v>0</v>
      </c>
      <c r="K22" s="138">
        <f t="shared" si="13"/>
        <v>0</v>
      </c>
      <c r="L22" s="138">
        <f t="shared" si="13"/>
        <v>0</v>
      </c>
      <c r="M22" s="138">
        <f t="shared" si="13"/>
        <v>0</v>
      </c>
      <c r="N22" s="138">
        <f t="shared" si="13"/>
        <v>0</v>
      </c>
      <c r="O22" s="138">
        <f t="shared" si="13"/>
        <v>0</v>
      </c>
      <c r="P22" s="138">
        <f t="shared" si="13"/>
        <v>0</v>
      </c>
      <c r="Q22" s="138">
        <f t="shared" si="13"/>
        <v>0</v>
      </c>
    </row>
    <row r="23" spans="1:17" s="127" customFormat="1">
      <c r="A23" s="140" t="s">
        <v>15</v>
      </c>
      <c r="B23" s="141" t="s">
        <v>375</v>
      </c>
      <c r="C23" s="141"/>
      <c r="D23" s="141"/>
      <c r="E23" s="144">
        <f t="shared" si="11"/>
        <v>0</v>
      </c>
      <c r="F23" s="138"/>
      <c r="G23" s="138"/>
      <c r="H23" s="138"/>
      <c r="I23" s="138"/>
      <c r="J23" s="138"/>
      <c r="K23" s="138"/>
      <c r="L23" s="138"/>
      <c r="M23" s="138"/>
      <c r="N23" s="138"/>
      <c r="O23" s="144">
        <f>C23+F23+I23+L23</f>
        <v>0</v>
      </c>
      <c r="P23" s="144">
        <f>D23+G23+J23+M23</f>
        <v>0</v>
      </c>
      <c r="Q23" s="144">
        <f>E23+H23+K23+N23</f>
        <v>0</v>
      </c>
    </row>
    <row r="24" spans="1:17" s="127" customFormat="1">
      <c r="A24" s="140">
        <v>4</v>
      </c>
      <c r="B24" s="137" t="s">
        <v>323</v>
      </c>
      <c r="C24" s="137"/>
      <c r="D24" s="137"/>
      <c r="E24" s="144">
        <f t="shared" si="11"/>
        <v>0</v>
      </c>
      <c r="F24" s="138">
        <f>SUM(F25:F28)</f>
        <v>129804000</v>
      </c>
      <c r="G24" s="138">
        <f t="shared" ref="G24:N24" si="14">SUM(G25:G28)</f>
        <v>62104000</v>
      </c>
      <c r="H24" s="138">
        <f t="shared" si="14"/>
        <v>67700000</v>
      </c>
      <c r="I24" s="138">
        <f t="shared" si="14"/>
        <v>190496000</v>
      </c>
      <c r="J24" s="138">
        <f t="shared" si="14"/>
        <v>49650000</v>
      </c>
      <c r="K24" s="138">
        <f t="shared" si="14"/>
        <v>140846000</v>
      </c>
      <c r="L24" s="138">
        <f t="shared" si="14"/>
        <v>130218000</v>
      </c>
      <c r="M24" s="138">
        <f t="shared" si="14"/>
        <v>25409000</v>
      </c>
      <c r="N24" s="138">
        <f t="shared" si="14"/>
        <v>104809000</v>
      </c>
      <c r="O24" s="138">
        <f>SUM(O25:O28)</f>
        <v>450518000</v>
      </c>
      <c r="P24" s="138">
        <f t="shared" ref="P24:Q24" si="15">SUM(P25:P28)</f>
        <v>137163000</v>
      </c>
      <c r="Q24" s="138">
        <f t="shared" si="15"/>
        <v>313355000</v>
      </c>
    </row>
    <row r="25" spans="1:17" s="127" customFormat="1">
      <c r="A25" s="140" t="s">
        <v>15</v>
      </c>
      <c r="B25" s="145" t="s">
        <v>376</v>
      </c>
      <c r="C25" s="145"/>
      <c r="D25" s="145"/>
      <c r="E25" s="144">
        <f t="shared" si="11"/>
        <v>0</v>
      </c>
      <c r="F25" s="144">
        <v>85000000</v>
      </c>
      <c r="G25" s="144">
        <v>35604000</v>
      </c>
      <c r="H25" s="144">
        <f>F25-G25</f>
        <v>49396000</v>
      </c>
      <c r="I25" s="144">
        <v>90000000</v>
      </c>
      <c r="J25" s="144"/>
      <c r="K25" s="144">
        <f>I25-J25</f>
        <v>90000000</v>
      </c>
      <c r="L25" s="144">
        <v>60000000</v>
      </c>
      <c r="M25" s="144"/>
      <c r="N25" s="144">
        <f>L25-M25</f>
        <v>60000000</v>
      </c>
      <c r="O25" s="144">
        <f>C25+F25+I25+L25</f>
        <v>235000000</v>
      </c>
      <c r="P25" s="144">
        <f>D25+G25+J25+M25</f>
        <v>35604000</v>
      </c>
      <c r="Q25" s="144">
        <f>E25+H25+K25+N25</f>
        <v>199396000</v>
      </c>
    </row>
    <row r="26" spans="1:17" s="127" customFormat="1">
      <c r="A26" s="140" t="s">
        <v>15</v>
      </c>
      <c r="B26" s="145" t="s">
        <v>377</v>
      </c>
      <c r="C26" s="145"/>
      <c r="D26" s="145"/>
      <c r="E26" s="144">
        <f t="shared" si="11"/>
        <v>0</v>
      </c>
      <c r="F26" s="144">
        <v>40823600</v>
      </c>
      <c r="G26" s="144">
        <v>26500000</v>
      </c>
      <c r="H26" s="144">
        <f t="shared" ref="H26:H28" si="16">F26-G26</f>
        <v>14323600</v>
      </c>
      <c r="I26" s="144">
        <v>90946400</v>
      </c>
      <c r="J26" s="144">
        <v>49650000</v>
      </c>
      <c r="K26" s="144">
        <f t="shared" ref="K26:K28" si="17">I26-J26</f>
        <v>41296400</v>
      </c>
      <c r="L26" s="144">
        <v>65017930</v>
      </c>
      <c r="M26" s="144">
        <v>25409000</v>
      </c>
      <c r="N26" s="144">
        <f t="shared" ref="N26:N28" si="18">L26-M26</f>
        <v>39608930</v>
      </c>
      <c r="O26" s="144">
        <f t="shared" ref="O26:O28" si="19">C26+F26+I26+L26</f>
        <v>196787930</v>
      </c>
      <c r="P26" s="144">
        <f t="shared" ref="P26:P28" si="20">D26+G26+J26+M26</f>
        <v>101559000</v>
      </c>
      <c r="Q26" s="144">
        <f t="shared" ref="Q26:Q28" si="21">E26+H26+K26+N26</f>
        <v>95228930</v>
      </c>
    </row>
    <row r="27" spans="1:17">
      <c r="A27" s="140" t="s">
        <v>15</v>
      </c>
      <c r="B27" s="145" t="s">
        <v>378</v>
      </c>
      <c r="C27" s="145"/>
      <c r="D27" s="145"/>
      <c r="E27" s="144">
        <f t="shared" si="11"/>
        <v>0</v>
      </c>
      <c r="F27" s="144">
        <v>3980400</v>
      </c>
      <c r="G27" s="144"/>
      <c r="H27" s="144">
        <f t="shared" si="16"/>
        <v>3980400</v>
      </c>
      <c r="I27" s="144">
        <v>9549600</v>
      </c>
      <c r="J27" s="144"/>
      <c r="K27" s="144">
        <f t="shared" si="17"/>
        <v>9549600</v>
      </c>
      <c r="L27" s="144">
        <v>4521800</v>
      </c>
      <c r="M27" s="144"/>
      <c r="N27" s="144">
        <f t="shared" si="18"/>
        <v>4521800</v>
      </c>
      <c r="O27" s="144">
        <f t="shared" si="19"/>
        <v>18051800</v>
      </c>
      <c r="P27" s="144">
        <f t="shared" si="20"/>
        <v>0</v>
      </c>
      <c r="Q27" s="144">
        <f t="shared" si="21"/>
        <v>18051800</v>
      </c>
    </row>
    <row r="28" spans="1:17">
      <c r="A28" s="140" t="s">
        <v>15</v>
      </c>
      <c r="B28" s="147" t="s">
        <v>379</v>
      </c>
      <c r="C28" s="147"/>
      <c r="D28" s="147"/>
      <c r="E28" s="144">
        <f t="shared" si="11"/>
        <v>0</v>
      </c>
      <c r="F28" s="144"/>
      <c r="G28" s="144"/>
      <c r="H28" s="144">
        <f t="shared" si="16"/>
        <v>0</v>
      </c>
      <c r="I28" s="144"/>
      <c r="J28" s="144"/>
      <c r="K28" s="144">
        <f t="shared" si="17"/>
        <v>0</v>
      </c>
      <c r="L28" s="144">
        <v>678270</v>
      </c>
      <c r="M28" s="144"/>
      <c r="N28" s="144">
        <f t="shared" si="18"/>
        <v>678270</v>
      </c>
      <c r="O28" s="144">
        <f t="shared" si="19"/>
        <v>678270</v>
      </c>
      <c r="P28" s="144">
        <f t="shared" si="20"/>
        <v>0</v>
      </c>
      <c r="Q28" s="144">
        <f t="shared" si="21"/>
        <v>678270</v>
      </c>
    </row>
    <row r="29" spans="1:17" s="127" customFormat="1" ht="27.6">
      <c r="A29" s="140">
        <v>5</v>
      </c>
      <c r="B29" s="137" t="s">
        <v>325</v>
      </c>
      <c r="C29" s="137"/>
      <c r="D29" s="137"/>
      <c r="E29" s="144">
        <f t="shared" si="11"/>
        <v>0</v>
      </c>
      <c r="F29" s="138">
        <f>SUM(F30:F33)</f>
        <v>29042000</v>
      </c>
      <c r="G29" s="138">
        <f t="shared" ref="G29:Q29" si="22">SUM(G30:G33)</f>
        <v>9200000</v>
      </c>
      <c r="H29" s="138">
        <f t="shared" si="22"/>
        <v>19842000</v>
      </c>
      <c r="I29" s="138">
        <f t="shared" si="22"/>
        <v>48020000</v>
      </c>
      <c r="J29" s="138">
        <f t="shared" si="22"/>
        <v>0</v>
      </c>
      <c r="K29" s="138">
        <f t="shared" si="22"/>
        <v>48020000</v>
      </c>
      <c r="L29" s="138">
        <f t="shared" si="22"/>
        <v>31512000</v>
      </c>
      <c r="M29" s="138">
        <f t="shared" si="22"/>
        <v>2880000</v>
      </c>
      <c r="N29" s="138">
        <f t="shared" si="22"/>
        <v>28632000</v>
      </c>
      <c r="O29" s="138">
        <f t="shared" si="22"/>
        <v>108574000</v>
      </c>
      <c r="P29" s="138">
        <f t="shared" si="22"/>
        <v>12080000</v>
      </c>
      <c r="Q29" s="138">
        <f t="shared" si="22"/>
        <v>96494000</v>
      </c>
    </row>
    <row r="30" spans="1:17" s="127" customFormat="1" ht="27.6">
      <c r="A30" s="140" t="s">
        <v>15</v>
      </c>
      <c r="B30" s="145" t="s">
        <v>325</v>
      </c>
      <c r="C30" s="145"/>
      <c r="D30" s="145"/>
      <c r="E30" s="144">
        <f t="shared" si="11"/>
        <v>0</v>
      </c>
      <c r="F30" s="144">
        <v>22510800</v>
      </c>
      <c r="G30" s="144">
        <v>9200000</v>
      </c>
      <c r="H30" s="144">
        <f t="shared" ref="H30:H33" si="23">F30-G30</f>
        <v>13310800</v>
      </c>
      <c r="I30" s="144">
        <v>43218000</v>
      </c>
      <c r="J30" s="138"/>
      <c r="K30" s="144">
        <f t="shared" ref="K30:K33" si="24">I30-J30</f>
        <v>43218000</v>
      </c>
      <c r="L30" s="144">
        <v>27910950</v>
      </c>
      <c r="M30" s="144">
        <v>2880000</v>
      </c>
      <c r="N30" s="144">
        <f t="shared" ref="N30:N33" si="25">L30-M30</f>
        <v>25030950</v>
      </c>
      <c r="O30" s="144">
        <f t="shared" ref="O30:O33" si="26">C30+F30+I30+L30</f>
        <v>93639750</v>
      </c>
      <c r="P30" s="144">
        <f t="shared" ref="P30:P33" si="27">D30+G30+J30+M30</f>
        <v>12080000</v>
      </c>
      <c r="Q30" s="144">
        <f t="shared" ref="Q30:Q33" si="28">E30+H30+K30+N30</f>
        <v>81559750</v>
      </c>
    </row>
    <row r="31" spans="1:17" s="150" customFormat="1" ht="14.4">
      <c r="A31" s="140" t="s">
        <v>15</v>
      </c>
      <c r="B31" s="145" t="s">
        <v>380</v>
      </c>
      <c r="C31" s="145"/>
      <c r="D31" s="145"/>
      <c r="E31" s="144">
        <f t="shared" si="11"/>
        <v>0</v>
      </c>
      <c r="F31" s="148">
        <v>2904200</v>
      </c>
      <c r="G31" s="149"/>
      <c r="H31" s="144">
        <f t="shared" si="23"/>
        <v>2904200</v>
      </c>
      <c r="I31" s="148">
        <v>4802000</v>
      </c>
      <c r="J31" s="149"/>
      <c r="K31" s="144">
        <f t="shared" si="24"/>
        <v>4802000</v>
      </c>
      <c r="L31" s="148">
        <v>3151200</v>
      </c>
      <c r="M31" s="149"/>
      <c r="N31" s="144">
        <f t="shared" si="25"/>
        <v>3151200</v>
      </c>
      <c r="O31" s="144">
        <f t="shared" si="26"/>
        <v>10857400</v>
      </c>
      <c r="P31" s="144">
        <f t="shared" si="27"/>
        <v>0</v>
      </c>
      <c r="Q31" s="144">
        <f t="shared" si="28"/>
        <v>10857400</v>
      </c>
    </row>
    <row r="32" spans="1:17" s="150" customFormat="1" ht="14.4">
      <c r="A32" s="140" t="s">
        <v>15</v>
      </c>
      <c r="B32" s="145" t="s">
        <v>381</v>
      </c>
      <c r="C32" s="145"/>
      <c r="D32" s="145"/>
      <c r="E32" s="144">
        <f t="shared" si="11"/>
        <v>0</v>
      </c>
      <c r="F32" s="148">
        <v>3627000</v>
      </c>
      <c r="G32" s="149"/>
      <c r="H32" s="144">
        <f t="shared" si="23"/>
        <v>3627000</v>
      </c>
      <c r="I32" s="148"/>
      <c r="J32" s="149"/>
      <c r="K32" s="144">
        <f t="shared" si="24"/>
        <v>0</v>
      </c>
      <c r="L32" s="148"/>
      <c r="M32" s="149"/>
      <c r="N32" s="144">
        <f t="shared" si="25"/>
        <v>0</v>
      </c>
      <c r="O32" s="144">
        <f t="shared" si="26"/>
        <v>3627000</v>
      </c>
      <c r="P32" s="144">
        <f t="shared" si="27"/>
        <v>0</v>
      </c>
      <c r="Q32" s="144">
        <f t="shared" si="28"/>
        <v>3627000</v>
      </c>
    </row>
    <row r="33" spans="1:17" s="150" customFormat="1" ht="14.4">
      <c r="A33" s="140" t="s">
        <v>15</v>
      </c>
      <c r="B33" s="147" t="s">
        <v>379</v>
      </c>
      <c r="C33" s="151"/>
      <c r="D33" s="151"/>
      <c r="E33" s="144">
        <f t="shared" si="11"/>
        <v>0</v>
      </c>
      <c r="F33" s="148"/>
      <c r="G33" s="149"/>
      <c r="H33" s="144">
        <f t="shared" si="23"/>
        <v>0</v>
      </c>
      <c r="I33" s="148"/>
      <c r="J33" s="149"/>
      <c r="K33" s="144">
        <f t="shared" si="24"/>
        <v>0</v>
      </c>
      <c r="L33" s="148">
        <v>449850</v>
      </c>
      <c r="M33" s="149"/>
      <c r="N33" s="144">
        <f t="shared" si="25"/>
        <v>449850</v>
      </c>
      <c r="O33" s="144">
        <f t="shared" si="26"/>
        <v>449850</v>
      </c>
      <c r="P33" s="144">
        <f t="shared" si="27"/>
        <v>0</v>
      </c>
      <c r="Q33" s="144">
        <f t="shared" si="28"/>
        <v>449850</v>
      </c>
    </row>
    <row r="34" spans="1:17" s="127" customFormat="1">
      <c r="A34" s="140">
        <v>6</v>
      </c>
      <c r="B34" s="137" t="s">
        <v>327</v>
      </c>
      <c r="C34" s="137"/>
      <c r="D34" s="137"/>
      <c r="E34" s="144">
        <f t="shared" si="11"/>
        <v>0</v>
      </c>
      <c r="F34" s="138">
        <f t="shared" ref="F34:Q34" si="29">SUM(F35:F38)</f>
        <v>44465000</v>
      </c>
      <c r="G34" s="138">
        <f t="shared" si="29"/>
        <v>31018500</v>
      </c>
      <c r="H34" s="138">
        <f t="shared" si="29"/>
        <v>13446500</v>
      </c>
      <c r="I34" s="138">
        <f t="shared" si="29"/>
        <v>62916000</v>
      </c>
      <c r="J34" s="138">
        <f t="shared" si="29"/>
        <v>29750000</v>
      </c>
      <c r="K34" s="138">
        <f t="shared" si="29"/>
        <v>33166000</v>
      </c>
      <c r="L34" s="138">
        <f t="shared" si="29"/>
        <v>39990000</v>
      </c>
      <c r="M34" s="138">
        <f t="shared" si="29"/>
        <v>35440000</v>
      </c>
      <c r="N34" s="138">
        <f t="shared" si="29"/>
        <v>4550000</v>
      </c>
      <c r="O34" s="138">
        <f t="shared" si="29"/>
        <v>147371000</v>
      </c>
      <c r="P34" s="138">
        <f t="shared" si="29"/>
        <v>96208500</v>
      </c>
      <c r="Q34" s="138">
        <f t="shared" si="29"/>
        <v>51162500</v>
      </c>
    </row>
    <row r="35" spans="1:17" s="127" customFormat="1">
      <c r="A35" s="140" t="s">
        <v>15</v>
      </c>
      <c r="B35" s="145" t="s">
        <v>327</v>
      </c>
      <c r="C35" s="145"/>
      <c r="D35" s="145"/>
      <c r="E35" s="144">
        <f t="shared" si="11"/>
        <v>0</v>
      </c>
      <c r="F35" s="144">
        <v>31018500</v>
      </c>
      <c r="G35" s="144">
        <v>31018500</v>
      </c>
      <c r="H35" s="144">
        <f t="shared" ref="H35:H38" si="30">F35-G35</f>
        <v>0</v>
      </c>
      <c r="I35" s="144">
        <v>47624400</v>
      </c>
      <c r="J35" s="144">
        <v>29750000</v>
      </c>
      <c r="K35" s="144">
        <f t="shared" ref="K35:K38" si="31">I35-J35</f>
        <v>17874400</v>
      </c>
      <c r="L35" s="144">
        <v>26813430</v>
      </c>
      <c r="M35" s="144">
        <v>25440000</v>
      </c>
      <c r="N35" s="144">
        <f t="shared" ref="N35:N38" si="32">L35-M35</f>
        <v>1373430</v>
      </c>
      <c r="O35" s="144">
        <f t="shared" ref="O35:O38" si="33">C35+F35+I35+L35</f>
        <v>105456330</v>
      </c>
      <c r="P35" s="144">
        <f t="shared" ref="P35:P38" si="34">D35+G35+J35+M35</f>
        <v>86208500</v>
      </c>
      <c r="Q35" s="144">
        <f t="shared" ref="Q35:Q38" si="35">E35+H35+K35+N35</f>
        <v>19247830</v>
      </c>
    </row>
    <row r="36" spans="1:17" s="127" customFormat="1">
      <c r="A36" s="140" t="s">
        <v>15</v>
      </c>
      <c r="B36" s="145" t="s">
        <v>380</v>
      </c>
      <c r="C36" s="145"/>
      <c r="D36" s="145"/>
      <c r="E36" s="144">
        <f t="shared" si="11"/>
        <v>0</v>
      </c>
      <c r="F36" s="148">
        <v>3446500</v>
      </c>
      <c r="G36" s="148"/>
      <c r="H36" s="144">
        <f t="shared" si="30"/>
        <v>3446500</v>
      </c>
      <c r="I36" s="148">
        <v>5291600</v>
      </c>
      <c r="J36" s="148"/>
      <c r="K36" s="144">
        <f t="shared" si="31"/>
        <v>5291600</v>
      </c>
      <c r="L36" s="148">
        <v>2999000</v>
      </c>
      <c r="M36" s="148"/>
      <c r="N36" s="144">
        <f t="shared" si="32"/>
        <v>2999000</v>
      </c>
      <c r="O36" s="144">
        <f t="shared" si="33"/>
        <v>11737100</v>
      </c>
      <c r="P36" s="144">
        <f t="shared" si="34"/>
        <v>0</v>
      </c>
      <c r="Q36" s="144">
        <f t="shared" si="35"/>
        <v>11737100</v>
      </c>
    </row>
    <row r="37" spans="1:17" s="127" customFormat="1">
      <c r="A37" s="140" t="s">
        <v>15</v>
      </c>
      <c r="B37" s="147" t="s">
        <v>379</v>
      </c>
      <c r="C37" s="151"/>
      <c r="D37" s="151"/>
      <c r="E37" s="144">
        <f t="shared" si="11"/>
        <v>0</v>
      </c>
      <c r="F37" s="148"/>
      <c r="G37" s="148"/>
      <c r="H37" s="144">
        <f t="shared" si="30"/>
        <v>0</v>
      </c>
      <c r="I37" s="148"/>
      <c r="J37" s="148"/>
      <c r="K37" s="144">
        <f t="shared" si="31"/>
        <v>0</v>
      </c>
      <c r="L37" s="148">
        <v>177570</v>
      </c>
      <c r="M37" s="148"/>
      <c r="N37" s="144">
        <f t="shared" si="32"/>
        <v>177570</v>
      </c>
      <c r="O37" s="144">
        <f t="shared" si="33"/>
        <v>177570</v>
      </c>
      <c r="P37" s="144">
        <f t="shared" si="34"/>
        <v>0</v>
      </c>
      <c r="Q37" s="144">
        <f t="shared" si="35"/>
        <v>177570</v>
      </c>
    </row>
    <row r="38" spans="1:17" s="127" customFormat="1">
      <c r="A38" s="140" t="s">
        <v>15</v>
      </c>
      <c r="B38" s="141" t="s">
        <v>382</v>
      </c>
      <c r="C38" s="141"/>
      <c r="D38" s="141"/>
      <c r="E38" s="144">
        <f t="shared" si="11"/>
        <v>0</v>
      </c>
      <c r="F38" s="144">
        <v>10000000</v>
      </c>
      <c r="G38" s="144"/>
      <c r="H38" s="144">
        <f t="shared" si="30"/>
        <v>10000000</v>
      </c>
      <c r="I38" s="144">
        <v>10000000</v>
      </c>
      <c r="J38" s="144"/>
      <c r="K38" s="144">
        <f t="shared" si="31"/>
        <v>10000000</v>
      </c>
      <c r="L38" s="144">
        <v>10000000</v>
      </c>
      <c r="M38" s="144">
        <v>10000000</v>
      </c>
      <c r="N38" s="144">
        <f t="shared" si="32"/>
        <v>0</v>
      </c>
      <c r="O38" s="144">
        <f t="shared" si="33"/>
        <v>30000000</v>
      </c>
      <c r="P38" s="144">
        <f t="shared" si="34"/>
        <v>10000000</v>
      </c>
      <c r="Q38" s="144">
        <f t="shared" si="35"/>
        <v>20000000</v>
      </c>
    </row>
    <row r="39" spans="1:17" s="127" customFormat="1">
      <c r="A39" s="140">
        <v>7</v>
      </c>
      <c r="B39" s="137" t="s">
        <v>329</v>
      </c>
      <c r="C39" s="138">
        <f>SUM(C40:C48)</f>
        <v>8823336495</v>
      </c>
      <c r="D39" s="138">
        <f t="shared" ref="D39:Q39" si="36">SUM(D40:D48)</f>
        <v>4271510744</v>
      </c>
      <c r="E39" s="138">
        <f t="shared" si="36"/>
        <v>4551825751</v>
      </c>
      <c r="F39" s="138">
        <f t="shared" si="36"/>
        <v>62388000</v>
      </c>
      <c r="G39" s="138">
        <f t="shared" si="36"/>
        <v>39894200</v>
      </c>
      <c r="H39" s="138">
        <f t="shared" si="36"/>
        <v>22493800</v>
      </c>
      <c r="I39" s="138">
        <f t="shared" si="36"/>
        <v>157855000</v>
      </c>
      <c r="J39" s="138">
        <f t="shared" si="36"/>
        <v>142169500</v>
      </c>
      <c r="K39" s="138">
        <f t="shared" si="36"/>
        <v>15685500</v>
      </c>
      <c r="L39" s="138">
        <f t="shared" si="36"/>
        <v>124378000</v>
      </c>
      <c r="M39" s="138">
        <f t="shared" si="36"/>
        <v>113006630</v>
      </c>
      <c r="N39" s="138">
        <f t="shared" si="36"/>
        <v>11371370</v>
      </c>
      <c r="O39" s="138">
        <f t="shared" si="36"/>
        <v>9167957495</v>
      </c>
      <c r="P39" s="138">
        <f t="shared" si="36"/>
        <v>4566581074</v>
      </c>
      <c r="Q39" s="138">
        <f t="shared" si="36"/>
        <v>4601376421</v>
      </c>
    </row>
    <row r="40" spans="1:17" s="127" customFormat="1">
      <c r="A40" s="140" t="s">
        <v>15</v>
      </c>
      <c r="B40" s="141" t="s">
        <v>329</v>
      </c>
      <c r="C40" s="141"/>
      <c r="D40" s="141"/>
      <c r="E40" s="144">
        <f t="shared" si="11"/>
        <v>0</v>
      </c>
      <c r="F40" s="144">
        <v>19014200</v>
      </c>
      <c r="G40" s="144">
        <v>11114200</v>
      </c>
      <c r="H40" s="144">
        <f t="shared" ref="H40:H45" si="37">F40-G40</f>
        <v>7900000</v>
      </c>
      <c r="I40" s="144">
        <v>43294500</v>
      </c>
      <c r="J40" s="144">
        <v>43294500</v>
      </c>
      <c r="K40" s="144">
        <f t="shared" ref="K40:K45" si="38">I40-J40</f>
        <v>0</v>
      </c>
      <c r="L40" s="144">
        <v>10476630</v>
      </c>
      <c r="M40" s="144">
        <v>10476630</v>
      </c>
      <c r="N40" s="144">
        <f t="shared" ref="N40:N45" si="39">L40-M40</f>
        <v>0</v>
      </c>
      <c r="O40" s="144">
        <f t="shared" ref="O40:O48" si="40">C40+F40+I40+L40</f>
        <v>72785330</v>
      </c>
      <c r="P40" s="144">
        <f t="shared" ref="P40:P48" si="41">D40+G40+J40+M40</f>
        <v>64885330</v>
      </c>
      <c r="Q40" s="144">
        <f t="shared" ref="Q40:Q48" si="42">E40+H40+K40+N40</f>
        <v>7900000</v>
      </c>
    </row>
    <row r="41" spans="1:17" s="127" customFormat="1">
      <c r="A41" s="140" t="s">
        <v>15</v>
      </c>
      <c r="B41" s="145" t="s">
        <v>380</v>
      </c>
      <c r="C41" s="145"/>
      <c r="D41" s="145"/>
      <c r="E41" s="144">
        <f t="shared" si="11"/>
        <v>0</v>
      </c>
      <c r="F41" s="148">
        <v>2640800</v>
      </c>
      <c r="G41" s="148"/>
      <c r="H41" s="144">
        <f t="shared" si="37"/>
        <v>2640800</v>
      </c>
      <c r="I41" s="148">
        <v>4810500</v>
      </c>
      <c r="J41" s="148"/>
      <c r="K41" s="144">
        <f t="shared" si="38"/>
        <v>4810500</v>
      </c>
      <c r="L41" s="148">
        <v>1183800</v>
      </c>
      <c r="M41" s="148"/>
      <c r="N41" s="144">
        <f t="shared" si="39"/>
        <v>1183800</v>
      </c>
      <c r="O41" s="144">
        <f t="shared" si="40"/>
        <v>8635100</v>
      </c>
      <c r="P41" s="144">
        <f t="shared" si="41"/>
        <v>0</v>
      </c>
      <c r="Q41" s="144">
        <f t="shared" si="42"/>
        <v>8635100</v>
      </c>
    </row>
    <row r="42" spans="1:17" s="127" customFormat="1">
      <c r="A42" s="140" t="s">
        <v>15</v>
      </c>
      <c r="B42" s="147" t="s">
        <v>379</v>
      </c>
      <c r="C42" s="151"/>
      <c r="D42" s="151"/>
      <c r="E42" s="144">
        <f t="shared" si="11"/>
        <v>0</v>
      </c>
      <c r="F42" s="148"/>
      <c r="G42" s="148"/>
      <c r="H42" s="144">
        <f t="shared" si="37"/>
        <v>0</v>
      </c>
      <c r="I42" s="148"/>
      <c r="J42" s="148"/>
      <c r="K42" s="144">
        <f t="shared" si="38"/>
        <v>0</v>
      </c>
      <c r="L42" s="148">
        <v>177570</v>
      </c>
      <c r="M42" s="148"/>
      <c r="N42" s="144">
        <f t="shared" si="39"/>
        <v>177570</v>
      </c>
      <c r="O42" s="144">
        <f t="shared" si="40"/>
        <v>177570</v>
      </c>
      <c r="P42" s="144">
        <f t="shared" si="41"/>
        <v>0</v>
      </c>
      <c r="Q42" s="144">
        <f t="shared" si="42"/>
        <v>177570</v>
      </c>
    </row>
    <row r="43" spans="1:17" s="127" customFormat="1">
      <c r="A43" s="140" t="s">
        <v>15</v>
      </c>
      <c r="B43" s="145" t="s">
        <v>381</v>
      </c>
      <c r="C43" s="145"/>
      <c r="D43" s="145"/>
      <c r="E43" s="144">
        <f t="shared" si="11"/>
        <v>0</v>
      </c>
      <c r="F43" s="148">
        <v>4753000</v>
      </c>
      <c r="G43" s="148"/>
      <c r="H43" s="144">
        <f t="shared" si="37"/>
        <v>4753000</v>
      </c>
      <c r="I43" s="148"/>
      <c r="J43" s="148"/>
      <c r="K43" s="144">
        <f t="shared" si="38"/>
        <v>0</v>
      </c>
      <c r="L43" s="148"/>
      <c r="M43" s="148"/>
      <c r="N43" s="144">
        <f t="shared" si="39"/>
        <v>0</v>
      </c>
      <c r="O43" s="144">
        <f t="shared" si="40"/>
        <v>4753000</v>
      </c>
      <c r="P43" s="144">
        <f t="shared" si="41"/>
        <v>0</v>
      </c>
      <c r="Q43" s="144">
        <f t="shared" si="42"/>
        <v>4753000</v>
      </c>
    </row>
    <row r="44" spans="1:17" s="127" customFormat="1">
      <c r="A44" s="140" t="s">
        <v>15</v>
      </c>
      <c r="B44" s="152" t="s">
        <v>383</v>
      </c>
      <c r="C44" s="152"/>
      <c r="D44" s="152"/>
      <c r="E44" s="144">
        <f t="shared" si="11"/>
        <v>0</v>
      </c>
      <c r="F44" s="144">
        <v>28780000</v>
      </c>
      <c r="G44" s="144">
        <v>28780000</v>
      </c>
      <c r="H44" s="144">
        <f t="shared" si="37"/>
        <v>0</v>
      </c>
      <c r="I44" s="144">
        <v>101350000</v>
      </c>
      <c r="J44" s="144">
        <v>98875000</v>
      </c>
      <c r="K44" s="144">
        <f t="shared" si="38"/>
        <v>2475000</v>
      </c>
      <c r="L44" s="144">
        <v>105340000</v>
      </c>
      <c r="M44" s="144">
        <v>102530000</v>
      </c>
      <c r="N44" s="144">
        <f t="shared" si="39"/>
        <v>2810000</v>
      </c>
      <c r="O44" s="144">
        <f t="shared" si="40"/>
        <v>235470000</v>
      </c>
      <c r="P44" s="144">
        <f t="shared" si="41"/>
        <v>230185000</v>
      </c>
      <c r="Q44" s="144">
        <f t="shared" si="42"/>
        <v>5285000</v>
      </c>
    </row>
    <row r="45" spans="1:17" s="127" customFormat="1" ht="41.4">
      <c r="A45" s="140" t="s">
        <v>15</v>
      </c>
      <c r="B45" s="153" t="s">
        <v>384</v>
      </c>
      <c r="C45" s="153"/>
      <c r="D45" s="153"/>
      <c r="E45" s="144">
        <f t="shared" si="11"/>
        <v>0</v>
      </c>
      <c r="F45" s="144">
        <v>7200000</v>
      </c>
      <c r="G45" s="144"/>
      <c r="H45" s="144">
        <f t="shared" si="37"/>
        <v>7200000</v>
      </c>
      <c r="I45" s="144">
        <v>8400000</v>
      </c>
      <c r="J45" s="144"/>
      <c r="K45" s="144">
        <f t="shared" si="38"/>
        <v>8400000</v>
      </c>
      <c r="L45" s="144">
        <v>7200000</v>
      </c>
      <c r="M45" s="144"/>
      <c r="N45" s="144">
        <f t="shared" si="39"/>
        <v>7200000</v>
      </c>
      <c r="O45" s="144">
        <f t="shared" si="40"/>
        <v>22800000</v>
      </c>
      <c r="P45" s="144">
        <f t="shared" si="41"/>
        <v>0</v>
      </c>
      <c r="Q45" s="144">
        <f t="shared" si="42"/>
        <v>22800000</v>
      </c>
    </row>
    <row r="46" spans="1:17" s="127" customFormat="1" ht="27.75" customHeight="1">
      <c r="A46" s="140" t="s">
        <v>15</v>
      </c>
      <c r="B46" s="153" t="s">
        <v>362</v>
      </c>
      <c r="C46" s="144">
        <v>7706100000</v>
      </c>
      <c r="D46" s="144">
        <v>3844950000</v>
      </c>
      <c r="E46" s="144">
        <f>C46-D46</f>
        <v>3861150000</v>
      </c>
      <c r="F46" s="144"/>
      <c r="G46" s="144"/>
      <c r="H46" s="144"/>
      <c r="I46" s="144"/>
      <c r="J46" s="144"/>
      <c r="K46" s="144"/>
      <c r="L46" s="144"/>
      <c r="M46" s="144"/>
      <c r="N46" s="144"/>
      <c r="O46" s="144">
        <f t="shared" si="40"/>
        <v>7706100000</v>
      </c>
      <c r="P46" s="144">
        <f t="shared" si="41"/>
        <v>3844950000</v>
      </c>
      <c r="Q46" s="144">
        <f t="shared" si="42"/>
        <v>3861150000</v>
      </c>
    </row>
    <row r="47" spans="1:17" s="127" customFormat="1">
      <c r="A47" s="140" t="s">
        <v>15</v>
      </c>
      <c r="B47" s="153" t="s">
        <v>363</v>
      </c>
      <c r="C47" s="144">
        <v>1062313615</v>
      </c>
      <c r="D47" s="144">
        <v>398875000</v>
      </c>
      <c r="E47" s="144">
        <f t="shared" ref="E47:E48" si="43">C47-D47</f>
        <v>663438615</v>
      </c>
      <c r="F47" s="144"/>
      <c r="G47" s="144"/>
      <c r="H47" s="144"/>
      <c r="I47" s="144"/>
      <c r="J47" s="144"/>
      <c r="K47" s="144"/>
      <c r="L47" s="144"/>
      <c r="M47" s="144"/>
      <c r="N47" s="144"/>
      <c r="O47" s="144">
        <f t="shared" si="40"/>
        <v>1062313615</v>
      </c>
      <c r="P47" s="144">
        <f t="shared" si="41"/>
        <v>398875000</v>
      </c>
      <c r="Q47" s="144">
        <f t="shared" si="42"/>
        <v>663438615</v>
      </c>
    </row>
    <row r="48" spans="1:17" s="127" customFormat="1" ht="41.4">
      <c r="A48" s="140" t="s">
        <v>15</v>
      </c>
      <c r="B48" s="153" t="s">
        <v>149</v>
      </c>
      <c r="C48" s="144">
        <v>54922880</v>
      </c>
      <c r="D48" s="144">
        <v>27685744</v>
      </c>
      <c r="E48" s="144">
        <f t="shared" si="43"/>
        <v>27237136</v>
      </c>
      <c r="F48" s="144"/>
      <c r="G48" s="144"/>
      <c r="H48" s="144"/>
      <c r="I48" s="144"/>
      <c r="J48" s="144"/>
      <c r="K48" s="144"/>
      <c r="L48" s="144"/>
      <c r="M48" s="144"/>
      <c r="N48" s="144"/>
      <c r="O48" s="144">
        <f t="shared" si="40"/>
        <v>54922880</v>
      </c>
      <c r="P48" s="144">
        <f t="shared" si="41"/>
        <v>27685744</v>
      </c>
      <c r="Q48" s="144">
        <f t="shared" si="42"/>
        <v>27237136</v>
      </c>
    </row>
    <row r="49" spans="1:17" s="127" customFormat="1">
      <c r="A49" s="140">
        <v>8</v>
      </c>
      <c r="B49" s="137" t="s">
        <v>331</v>
      </c>
      <c r="C49" s="137"/>
      <c r="D49" s="137"/>
      <c r="E49" s="144">
        <f t="shared" si="11"/>
        <v>0</v>
      </c>
      <c r="F49" s="138">
        <f t="shared" ref="F49:Q49" si="44">SUM(F50:F56)</f>
        <v>633808000</v>
      </c>
      <c r="G49" s="138">
        <f t="shared" si="44"/>
        <v>162000000</v>
      </c>
      <c r="H49" s="138">
        <f t="shared" si="44"/>
        <v>471808000</v>
      </c>
      <c r="I49" s="138">
        <f t="shared" si="44"/>
        <v>850131000</v>
      </c>
      <c r="J49" s="138">
        <f t="shared" si="44"/>
        <v>475000000</v>
      </c>
      <c r="K49" s="138">
        <f t="shared" si="44"/>
        <v>375131000</v>
      </c>
      <c r="L49" s="138">
        <f t="shared" si="44"/>
        <v>396579000</v>
      </c>
      <c r="M49" s="138">
        <f t="shared" si="44"/>
        <v>182886000</v>
      </c>
      <c r="N49" s="138">
        <f t="shared" si="44"/>
        <v>213693000</v>
      </c>
      <c r="O49" s="138">
        <f t="shared" si="44"/>
        <v>1880518000</v>
      </c>
      <c r="P49" s="138">
        <f t="shared" si="44"/>
        <v>819886000</v>
      </c>
      <c r="Q49" s="138">
        <f t="shared" si="44"/>
        <v>1060632000</v>
      </c>
    </row>
    <row r="50" spans="1:17" s="127" customFormat="1">
      <c r="A50" s="140" t="s">
        <v>15</v>
      </c>
      <c r="B50" s="141" t="s">
        <v>331</v>
      </c>
      <c r="C50" s="141"/>
      <c r="D50" s="141"/>
      <c r="E50" s="144">
        <f t="shared" si="11"/>
        <v>0</v>
      </c>
      <c r="F50" s="148">
        <v>304694000</v>
      </c>
      <c r="G50" s="144">
        <v>70000000</v>
      </c>
      <c r="H50" s="144">
        <f t="shared" ref="H50:H56" si="45">F50-G50</f>
        <v>234694000</v>
      </c>
      <c r="I50" s="144">
        <v>571446900</v>
      </c>
      <c r="J50" s="144">
        <v>470000000</v>
      </c>
      <c r="K50" s="144">
        <f t="shared" ref="K50:K56" si="46">I50-J50</f>
        <v>101446900</v>
      </c>
      <c r="L50" s="144">
        <v>307295355</v>
      </c>
      <c r="M50" s="144">
        <v>170530000</v>
      </c>
      <c r="N50" s="144">
        <f t="shared" ref="N50:N56" si="47">L50-M50</f>
        <v>136765355</v>
      </c>
      <c r="O50" s="144">
        <f t="shared" ref="O50:O56" si="48">C50+F50+I50+L50</f>
        <v>1183436255</v>
      </c>
      <c r="P50" s="144">
        <f t="shared" ref="P50:P56" si="49">D50+G50+J50+M50</f>
        <v>710530000</v>
      </c>
      <c r="Q50" s="144">
        <f t="shared" ref="Q50:Q56" si="50">E50+H50+K50+N50</f>
        <v>472906255</v>
      </c>
    </row>
    <row r="51" spans="1:17" s="150" customFormat="1" ht="14.4">
      <c r="A51" s="140" t="s">
        <v>15</v>
      </c>
      <c r="B51" s="145" t="s">
        <v>380</v>
      </c>
      <c r="C51" s="145"/>
      <c r="D51" s="145"/>
      <c r="E51" s="144">
        <f t="shared" si="11"/>
        <v>0</v>
      </c>
      <c r="F51" s="148">
        <v>39386000</v>
      </c>
      <c r="G51" s="148"/>
      <c r="H51" s="144">
        <f t="shared" si="45"/>
        <v>39386000</v>
      </c>
      <c r="I51" s="148">
        <v>63494100</v>
      </c>
      <c r="J51" s="148"/>
      <c r="K51" s="144">
        <f t="shared" si="46"/>
        <v>63494100</v>
      </c>
      <c r="L51" s="148">
        <v>34722300</v>
      </c>
      <c r="M51" s="148"/>
      <c r="N51" s="144">
        <f t="shared" si="47"/>
        <v>34722300</v>
      </c>
      <c r="O51" s="144">
        <f t="shared" si="48"/>
        <v>137602400</v>
      </c>
      <c r="P51" s="144">
        <f t="shared" si="49"/>
        <v>0</v>
      </c>
      <c r="Q51" s="144">
        <f t="shared" si="50"/>
        <v>137602400</v>
      </c>
    </row>
    <row r="52" spans="1:17" s="150" customFormat="1" ht="14.4">
      <c r="A52" s="140" t="s">
        <v>15</v>
      </c>
      <c r="B52" s="147" t="s">
        <v>379</v>
      </c>
      <c r="C52" s="151"/>
      <c r="D52" s="151"/>
      <c r="E52" s="144">
        <f t="shared" si="11"/>
        <v>0</v>
      </c>
      <c r="F52" s="148"/>
      <c r="G52" s="148"/>
      <c r="H52" s="144">
        <f t="shared" si="45"/>
        <v>0</v>
      </c>
      <c r="I52" s="148"/>
      <c r="J52" s="148"/>
      <c r="K52" s="144">
        <f t="shared" si="46"/>
        <v>0</v>
      </c>
      <c r="L52" s="148">
        <v>5205345</v>
      </c>
      <c r="M52" s="148"/>
      <c r="N52" s="144">
        <f t="shared" si="47"/>
        <v>5205345</v>
      </c>
      <c r="O52" s="144">
        <f t="shared" si="48"/>
        <v>5205345</v>
      </c>
      <c r="P52" s="144">
        <f t="shared" si="49"/>
        <v>0</v>
      </c>
      <c r="Q52" s="144">
        <f t="shared" si="50"/>
        <v>5205345</v>
      </c>
    </row>
    <row r="53" spans="1:17" s="150" customFormat="1" ht="14.4">
      <c r="A53" s="140" t="s">
        <v>15</v>
      </c>
      <c r="B53" s="145" t="s">
        <v>381</v>
      </c>
      <c r="C53" s="145"/>
      <c r="D53" s="145"/>
      <c r="E53" s="144">
        <f t="shared" si="11"/>
        <v>0</v>
      </c>
      <c r="F53" s="148">
        <v>49780000</v>
      </c>
      <c r="G53" s="148"/>
      <c r="H53" s="144">
        <f t="shared" si="45"/>
        <v>49780000</v>
      </c>
      <c r="I53" s="148"/>
      <c r="J53" s="148"/>
      <c r="K53" s="144">
        <f t="shared" si="46"/>
        <v>0</v>
      </c>
      <c r="L53" s="148"/>
      <c r="M53" s="148"/>
      <c r="N53" s="144">
        <f t="shared" si="47"/>
        <v>0</v>
      </c>
      <c r="O53" s="144">
        <f t="shared" si="48"/>
        <v>49780000</v>
      </c>
      <c r="P53" s="144">
        <f t="shared" si="49"/>
        <v>0</v>
      </c>
      <c r="Q53" s="144">
        <f t="shared" si="50"/>
        <v>49780000</v>
      </c>
    </row>
    <row r="54" spans="1:17" s="127" customFormat="1" ht="27.6">
      <c r="A54" s="140" t="s">
        <v>15</v>
      </c>
      <c r="B54" s="153" t="s">
        <v>385</v>
      </c>
      <c r="C54" s="153"/>
      <c r="D54" s="153"/>
      <c r="E54" s="144">
        <f t="shared" si="11"/>
        <v>0</v>
      </c>
      <c r="F54" s="144">
        <v>15818000</v>
      </c>
      <c r="G54" s="144">
        <v>12000000</v>
      </c>
      <c r="H54" s="144">
        <f t="shared" si="45"/>
        <v>3818000</v>
      </c>
      <c r="I54" s="144">
        <v>12000000</v>
      </c>
      <c r="J54" s="144">
        <v>5000000</v>
      </c>
      <c r="K54" s="144">
        <f t="shared" si="46"/>
        <v>7000000</v>
      </c>
      <c r="L54" s="144">
        <v>13356000</v>
      </c>
      <c r="M54" s="144">
        <v>12356000</v>
      </c>
      <c r="N54" s="144">
        <f t="shared" si="47"/>
        <v>1000000</v>
      </c>
      <c r="O54" s="144">
        <f t="shared" si="48"/>
        <v>41174000</v>
      </c>
      <c r="P54" s="144">
        <f t="shared" si="49"/>
        <v>29356000</v>
      </c>
      <c r="Q54" s="144">
        <f t="shared" si="50"/>
        <v>11818000</v>
      </c>
    </row>
    <row r="55" spans="1:17" s="127" customFormat="1" ht="27.6">
      <c r="A55" s="140" t="s">
        <v>15</v>
      </c>
      <c r="B55" s="141" t="s">
        <v>386</v>
      </c>
      <c r="C55" s="141"/>
      <c r="D55" s="141"/>
      <c r="E55" s="144">
        <f t="shared" si="11"/>
        <v>0</v>
      </c>
      <c r="F55" s="144">
        <v>144130000</v>
      </c>
      <c r="G55" s="138"/>
      <c r="H55" s="144">
        <f t="shared" si="45"/>
        <v>144130000</v>
      </c>
      <c r="I55" s="144">
        <v>203190000</v>
      </c>
      <c r="J55" s="138"/>
      <c r="K55" s="144">
        <f t="shared" si="46"/>
        <v>203190000</v>
      </c>
      <c r="L55" s="144">
        <v>36000000</v>
      </c>
      <c r="M55" s="138"/>
      <c r="N55" s="144">
        <f t="shared" si="47"/>
        <v>36000000</v>
      </c>
      <c r="O55" s="144">
        <f t="shared" si="48"/>
        <v>383320000</v>
      </c>
      <c r="P55" s="144">
        <f t="shared" si="49"/>
        <v>0</v>
      </c>
      <c r="Q55" s="144">
        <f t="shared" si="50"/>
        <v>383320000</v>
      </c>
    </row>
    <row r="56" spans="1:17" s="127" customFormat="1" ht="27.6">
      <c r="A56" s="140" t="s">
        <v>15</v>
      </c>
      <c r="B56" s="157" t="s">
        <v>387</v>
      </c>
      <c r="C56" s="157"/>
      <c r="D56" s="157"/>
      <c r="E56" s="144">
        <f t="shared" si="11"/>
        <v>0</v>
      </c>
      <c r="F56" s="144">
        <v>80000000</v>
      </c>
      <c r="G56" s="144">
        <v>80000000</v>
      </c>
      <c r="H56" s="144">
        <f t="shared" si="45"/>
        <v>0</v>
      </c>
      <c r="I56" s="144"/>
      <c r="J56" s="138"/>
      <c r="K56" s="144">
        <f t="shared" si="46"/>
        <v>0</v>
      </c>
      <c r="L56" s="144"/>
      <c r="M56" s="138"/>
      <c r="N56" s="144">
        <f t="shared" si="47"/>
        <v>0</v>
      </c>
      <c r="O56" s="144">
        <f t="shared" si="48"/>
        <v>80000000</v>
      </c>
      <c r="P56" s="144">
        <f t="shared" si="49"/>
        <v>80000000</v>
      </c>
      <c r="Q56" s="144">
        <f t="shared" si="50"/>
        <v>0</v>
      </c>
    </row>
    <row r="57" spans="1:17" s="127" customFormat="1">
      <c r="A57" s="140">
        <v>9</v>
      </c>
      <c r="B57" s="137" t="s">
        <v>333</v>
      </c>
      <c r="C57" s="137"/>
      <c r="D57" s="137"/>
      <c r="E57" s="144">
        <f t="shared" si="11"/>
        <v>0</v>
      </c>
      <c r="F57" s="138">
        <f>SUM(F58:F61)</f>
        <v>35808000</v>
      </c>
      <c r="G57" s="138">
        <f t="shared" ref="G57:Q57" si="51">SUM(G58:G61)</f>
        <v>11798000</v>
      </c>
      <c r="H57" s="138">
        <f t="shared" si="51"/>
        <v>24010000</v>
      </c>
      <c r="I57" s="138">
        <f t="shared" si="51"/>
        <v>48105000</v>
      </c>
      <c r="J57" s="138">
        <f t="shared" si="51"/>
        <v>4298000</v>
      </c>
      <c r="K57" s="138">
        <f t="shared" si="51"/>
        <v>43807000</v>
      </c>
      <c r="L57" s="138">
        <f t="shared" si="51"/>
        <v>47352000</v>
      </c>
      <c r="M57" s="138">
        <f t="shared" si="51"/>
        <v>21913000</v>
      </c>
      <c r="N57" s="138">
        <f t="shared" si="51"/>
        <v>25439000</v>
      </c>
      <c r="O57" s="138">
        <f t="shared" si="51"/>
        <v>131265000</v>
      </c>
      <c r="P57" s="138">
        <f t="shared" si="51"/>
        <v>38009000</v>
      </c>
      <c r="Q57" s="138">
        <f t="shared" si="51"/>
        <v>93256000</v>
      </c>
    </row>
    <row r="58" spans="1:17" s="159" customFormat="1">
      <c r="A58" s="158" t="s">
        <v>15</v>
      </c>
      <c r="B58" s="141" t="s">
        <v>333</v>
      </c>
      <c r="C58" s="141"/>
      <c r="D58" s="141"/>
      <c r="E58" s="144">
        <f t="shared" si="11"/>
        <v>0</v>
      </c>
      <c r="F58" s="148">
        <v>25782200</v>
      </c>
      <c r="G58" s="148">
        <v>11798000</v>
      </c>
      <c r="H58" s="144">
        <f t="shared" ref="H58:H61" si="52">F58-G58</f>
        <v>13984200</v>
      </c>
      <c r="I58" s="148">
        <v>43294500</v>
      </c>
      <c r="J58" s="148">
        <v>4298000</v>
      </c>
      <c r="K58" s="144">
        <f t="shared" ref="K58:K61" si="53">I58-J58</f>
        <v>38996500</v>
      </c>
      <c r="L58" s="148">
        <v>41906520</v>
      </c>
      <c r="M58" s="148">
        <v>21913000</v>
      </c>
      <c r="N58" s="144">
        <f t="shared" ref="N58:N61" si="54">L58-M58</f>
        <v>19993520</v>
      </c>
      <c r="O58" s="144">
        <f t="shared" ref="O58:O61" si="55">C58+F58+I58+L58</f>
        <v>110983220</v>
      </c>
      <c r="P58" s="144">
        <f t="shared" ref="P58:P61" si="56">D58+G58+J58+M58</f>
        <v>38009000</v>
      </c>
      <c r="Q58" s="144">
        <f t="shared" ref="Q58:Q61" si="57">E58+H58+K58+N58</f>
        <v>72974220</v>
      </c>
    </row>
    <row r="59" spans="1:17" s="150" customFormat="1" ht="14.4">
      <c r="A59" s="158" t="s">
        <v>15</v>
      </c>
      <c r="B59" s="145" t="s">
        <v>380</v>
      </c>
      <c r="C59" s="145"/>
      <c r="D59" s="145"/>
      <c r="E59" s="144">
        <f t="shared" si="11"/>
        <v>0</v>
      </c>
      <c r="F59" s="148">
        <v>3580800</v>
      </c>
      <c r="G59" s="149"/>
      <c r="H59" s="144">
        <f t="shared" si="52"/>
        <v>3580800</v>
      </c>
      <c r="I59" s="148">
        <v>4810500</v>
      </c>
      <c r="J59" s="149"/>
      <c r="K59" s="144">
        <f t="shared" si="53"/>
        <v>4810500</v>
      </c>
      <c r="L59" s="148">
        <v>4735200</v>
      </c>
      <c r="M59" s="149"/>
      <c r="N59" s="144">
        <f t="shared" si="54"/>
        <v>4735200</v>
      </c>
      <c r="O59" s="144">
        <f t="shared" si="55"/>
        <v>13126500</v>
      </c>
      <c r="P59" s="144">
        <f t="shared" si="56"/>
        <v>0</v>
      </c>
      <c r="Q59" s="144">
        <f t="shared" si="57"/>
        <v>13126500</v>
      </c>
    </row>
    <row r="60" spans="1:17" s="150" customFormat="1" ht="14.4">
      <c r="A60" s="158" t="s">
        <v>15</v>
      </c>
      <c r="B60" s="147" t="s">
        <v>379</v>
      </c>
      <c r="C60" s="151"/>
      <c r="D60" s="151"/>
      <c r="E60" s="144">
        <f t="shared" si="11"/>
        <v>0</v>
      </c>
      <c r="F60" s="148"/>
      <c r="G60" s="149"/>
      <c r="H60" s="144">
        <f t="shared" si="52"/>
        <v>0</v>
      </c>
      <c r="I60" s="148"/>
      <c r="J60" s="149"/>
      <c r="K60" s="144">
        <f t="shared" si="53"/>
        <v>0</v>
      </c>
      <c r="L60" s="148">
        <v>710280</v>
      </c>
      <c r="M60" s="149"/>
      <c r="N60" s="144">
        <f t="shared" si="54"/>
        <v>710280</v>
      </c>
      <c r="O60" s="144">
        <f t="shared" si="55"/>
        <v>710280</v>
      </c>
      <c r="P60" s="144">
        <f t="shared" si="56"/>
        <v>0</v>
      </c>
      <c r="Q60" s="144">
        <f t="shared" si="57"/>
        <v>710280</v>
      </c>
    </row>
    <row r="61" spans="1:17" s="150" customFormat="1" ht="14.4">
      <c r="A61" s="158" t="s">
        <v>15</v>
      </c>
      <c r="B61" s="145" t="s">
        <v>381</v>
      </c>
      <c r="C61" s="145"/>
      <c r="D61" s="145"/>
      <c r="E61" s="144">
        <f t="shared" si="11"/>
        <v>0</v>
      </c>
      <c r="F61" s="148">
        <v>6445000</v>
      </c>
      <c r="G61" s="149"/>
      <c r="H61" s="144">
        <f t="shared" si="52"/>
        <v>6445000</v>
      </c>
      <c r="I61" s="148"/>
      <c r="J61" s="149"/>
      <c r="K61" s="144">
        <f t="shared" si="53"/>
        <v>0</v>
      </c>
      <c r="L61" s="148"/>
      <c r="M61" s="149"/>
      <c r="N61" s="144">
        <f t="shared" si="54"/>
        <v>0</v>
      </c>
      <c r="O61" s="144">
        <f t="shared" si="55"/>
        <v>6445000</v>
      </c>
      <c r="P61" s="144">
        <f t="shared" si="56"/>
        <v>0</v>
      </c>
      <c r="Q61" s="144">
        <f t="shared" si="57"/>
        <v>6445000</v>
      </c>
    </row>
    <row r="62" spans="1:17" s="127" customFormat="1" ht="27.6">
      <c r="A62" s="140">
        <v>10</v>
      </c>
      <c r="B62" s="137" t="s">
        <v>335</v>
      </c>
      <c r="C62" s="137"/>
      <c r="D62" s="137"/>
      <c r="E62" s="144">
        <f t="shared" si="11"/>
        <v>0</v>
      </c>
      <c r="F62" s="138">
        <f t="shared" ref="F62:Q62" si="58">SUM(F63:F75)</f>
        <v>7112055000</v>
      </c>
      <c r="G62" s="138">
        <f t="shared" si="58"/>
        <v>3495899630</v>
      </c>
      <c r="H62" s="138">
        <f t="shared" si="58"/>
        <v>3616155370</v>
      </c>
      <c r="I62" s="138">
        <f t="shared" si="58"/>
        <v>7764671000</v>
      </c>
      <c r="J62" s="138">
        <f t="shared" si="58"/>
        <v>4374308580</v>
      </c>
      <c r="K62" s="138">
        <f t="shared" si="58"/>
        <v>3390362420</v>
      </c>
      <c r="L62" s="138">
        <f t="shared" si="58"/>
        <v>7274649000</v>
      </c>
      <c r="M62" s="138">
        <f t="shared" si="58"/>
        <v>3566666449</v>
      </c>
      <c r="N62" s="138">
        <f t="shared" si="58"/>
        <v>3707982551</v>
      </c>
      <c r="O62" s="138">
        <f t="shared" si="58"/>
        <v>22151375000</v>
      </c>
      <c r="P62" s="138">
        <f t="shared" si="58"/>
        <v>11436874659</v>
      </c>
      <c r="Q62" s="138">
        <f t="shared" si="58"/>
        <v>10714500341</v>
      </c>
    </row>
    <row r="63" spans="1:17" s="127" customFormat="1" ht="27.6">
      <c r="A63" s="140" t="s">
        <v>15</v>
      </c>
      <c r="B63" s="141" t="s">
        <v>388</v>
      </c>
      <c r="C63" s="141"/>
      <c r="D63" s="141"/>
      <c r="E63" s="144">
        <f t="shared" si="11"/>
        <v>0</v>
      </c>
      <c r="F63" s="148">
        <v>396000000</v>
      </c>
      <c r="G63" s="144">
        <v>198000000</v>
      </c>
      <c r="H63" s="144">
        <f t="shared" ref="H63:H75" si="59">F63-G63</f>
        <v>198000000</v>
      </c>
      <c r="I63" s="144">
        <v>415800000</v>
      </c>
      <c r="J63" s="144">
        <v>415800000</v>
      </c>
      <c r="K63" s="144">
        <f t="shared" ref="K63:K75" si="60">I63-J63</f>
        <v>0</v>
      </c>
      <c r="L63" s="144">
        <v>395340000</v>
      </c>
      <c r="M63" s="144">
        <v>395340000</v>
      </c>
      <c r="N63" s="144">
        <f t="shared" ref="N63:N75" si="61">L63-M63</f>
        <v>0</v>
      </c>
      <c r="O63" s="144">
        <f t="shared" ref="O63:O75" si="62">C63+F63+I63+L63</f>
        <v>1207140000</v>
      </c>
      <c r="P63" s="144">
        <f t="shared" ref="P63:P75" si="63">D63+G63+J63+M63</f>
        <v>1009140000</v>
      </c>
      <c r="Q63" s="144">
        <f t="shared" ref="Q63:Q75" si="64">E63+H63+K63+N63</f>
        <v>198000000</v>
      </c>
    </row>
    <row r="64" spans="1:17" s="150" customFormat="1" ht="14.4">
      <c r="A64" s="140" t="s">
        <v>15</v>
      </c>
      <c r="B64" s="145" t="s">
        <v>380</v>
      </c>
      <c r="C64" s="145"/>
      <c r="D64" s="145"/>
      <c r="E64" s="144">
        <f t="shared" si="11"/>
        <v>0</v>
      </c>
      <c r="F64" s="148">
        <v>164000000</v>
      </c>
      <c r="G64" s="148">
        <v>0</v>
      </c>
      <c r="H64" s="144">
        <f t="shared" si="59"/>
        <v>164000000</v>
      </c>
      <c r="I64" s="148">
        <v>166200000</v>
      </c>
      <c r="J64" s="148">
        <v>0</v>
      </c>
      <c r="K64" s="144">
        <f t="shared" si="60"/>
        <v>166200000</v>
      </c>
      <c r="L64" s="148">
        <v>164000000</v>
      </c>
      <c r="M64" s="148">
        <v>0</v>
      </c>
      <c r="N64" s="144">
        <f t="shared" si="61"/>
        <v>164000000</v>
      </c>
      <c r="O64" s="144">
        <f t="shared" si="62"/>
        <v>494200000</v>
      </c>
      <c r="P64" s="144">
        <f t="shared" si="63"/>
        <v>0</v>
      </c>
      <c r="Q64" s="144">
        <f t="shared" si="64"/>
        <v>494200000</v>
      </c>
    </row>
    <row r="65" spans="1:17" s="150" customFormat="1" ht="14.4">
      <c r="A65" s="140" t="s">
        <v>15</v>
      </c>
      <c r="B65" s="147" t="s">
        <v>379</v>
      </c>
      <c r="C65" s="147"/>
      <c r="D65" s="147"/>
      <c r="E65" s="144">
        <f t="shared" si="11"/>
        <v>0</v>
      </c>
      <c r="F65" s="148"/>
      <c r="G65" s="148"/>
      <c r="H65" s="144">
        <f t="shared" si="59"/>
        <v>0</v>
      </c>
      <c r="I65" s="148"/>
      <c r="J65" s="148"/>
      <c r="K65" s="144">
        <f t="shared" si="60"/>
        <v>0</v>
      </c>
      <c r="L65" s="148">
        <f>5940000+660000</f>
        <v>6600000</v>
      </c>
      <c r="M65" s="148"/>
      <c r="N65" s="144">
        <f t="shared" si="61"/>
        <v>6600000</v>
      </c>
      <c r="O65" s="144">
        <f t="shared" si="62"/>
        <v>6600000</v>
      </c>
      <c r="P65" s="144">
        <f t="shared" si="63"/>
        <v>0</v>
      </c>
      <c r="Q65" s="144">
        <f t="shared" si="64"/>
        <v>6600000</v>
      </c>
    </row>
    <row r="66" spans="1:17" s="127" customFormat="1" ht="27.6">
      <c r="A66" s="140" t="s">
        <v>15</v>
      </c>
      <c r="B66" s="141" t="s">
        <v>390</v>
      </c>
      <c r="C66" s="141"/>
      <c r="D66" s="141"/>
      <c r="E66" s="144">
        <f t="shared" si="11"/>
        <v>0</v>
      </c>
      <c r="F66" s="148">
        <v>1080000000</v>
      </c>
      <c r="G66" s="144">
        <v>537442443</v>
      </c>
      <c r="H66" s="144">
        <f t="shared" si="59"/>
        <v>542557557</v>
      </c>
      <c r="I66" s="144">
        <v>1080000000</v>
      </c>
      <c r="J66" s="144">
        <v>875631105</v>
      </c>
      <c r="K66" s="144">
        <f t="shared" si="60"/>
        <v>204368895</v>
      </c>
      <c r="L66" s="144">
        <v>1074060000</v>
      </c>
      <c r="M66" s="144">
        <v>608673173</v>
      </c>
      <c r="N66" s="144">
        <f t="shared" si="61"/>
        <v>465386827</v>
      </c>
      <c r="O66" s="144">
        <f t="shared" si="62"/>
        <v>3234060000</v>
      </c>
      <c r="P66" s="144">
        <f t="shared" si="63"/>
        <v>2021746721</v>
      </c>
      <c r="Q66" s="144">
        <f t="shared" si="64"/>
        <v>1212313279</v>
      </c>
    </row>
    <row r="67" spans="1:17" s="127" customFormat="1">
      <c r="A67" s="140" t="s">
        <v>15</v>
      </c>
      <c r="B67" s="141" t="s">
        <v>392</v>
      </c>
      <c r="C67" s="141"/>
      <c r="D67" s="141"/>
      <c r="E67" s="144">
        <f t="shared" si="11"/>
        <v>0</v>
      </c>
      <c r="F67" s="144">
        <v>3124073000</v>
      </c>
      <c r="G67" s="144">
        <v>1660981187</v>
      </c>
      <c r="H67" s="144">
        <f t="shared" si="59"/>
        <v>1463091813</v>
      </c>
      <c r="I67" s="144">
        <v>3206156000</v>
      </c>
      <c r="J67" s="144">
        <v>1729354675</v>
      </c>
      <c r="K67" s="144">
        <f t="shared" si="60"/>
        <v>1476801325</v>
      </c>
      <c r="L67" s="144">
        <v>2951774000</v>
      </c>
      <c r="M67" s="144">
        <v>1465965956</v>
      </c>
      <c r="N67" s="144">
        <f t="shared" si="61"/>
        <v>1485808044</v>
      </c>
      <c r="O67" s="144">
        <f t="shared" si="62"/>
        <v>9282003000</v>
      </c>
      <c r="P67" s="144">
        <f t="shared" si="63"/>
        <v>4856301818</v>
      </c>
      <c r="Q67" s="144">
        <f t="shared" si="64"/>
        <v>4425701182</v>
      </c>
    </row>
    <row r="68" spans="1:17" s="127" customFormat="1">
      <c r="A68" s="140" t="s">
        <v>15</v>
      </c>
      <c r="B68" s="141" t="s">
        <v>393</v>
      </c>
      <c r="C68" s="141"/>
      <c r="D68" s="141"/>
      <c r="E68" s="144">
        <f t="shared" si="11"/>
        <v>0</v>
      </c>
      <c r="F68" s="144">
        <v>1707526000</v>
      </c>
      <c r="G68" s="144">
        <v>853763000</v>
      </c>
      <c r="H68" s="144">
        <f t="shared" si="59"/>
        <v>853763000</v>
      </c>
      <c r="I68" s="144">
        <v>2228260000</v>
      </c>
      <c r="J68" s="144">
        <v>1109152800</v>
      </c>
      <c r="K68" s="144">
        <f t="shared" si="60"/>
        <v>1119107200</v>
      </c>
      <c r="L68" s="144">
        <v>2073662000</v>
      </c>
      <c r="M68" s="144">
        <v>879367320</v>
      </c>
      <c r="N68" s="144">
        <f t="shared" si="61"/>
        <v>1194294680</v>
      </c>
      <c r="O68" s="144">
        <f t="shared" si="62"/>
        <v>6009448000</v>
      </c>
      <c r="P68" s="144">
        <f t="shared" si="63"/>
        <v>2842283120</v>
      </c>
      <c r="Q68" s="144">
        <f t="shared" si="64"/>
        <v>3167164880</v>
      </c>
    </row>
    <row r="69" spans="1:17" s="127" customFormat="1">
      <c r="A69" s="140" t="s">
        <v>15</v>
      </c>
      <c r="B69" s="141" t="s">
        <v>135</v>
      </c>
      <c r="C69" s="141"/>
      <c r="D69" s="141"/>
      <c r="E69" s="144">
        <f t="shared" si="11"/>
        <v>0</v>
      </c>
      <c r="F69" s="144">
        <v>176904000</v>
      </c>
      <c r="G69" s="144">
        <v>67392000</v>
      </c>
      <c r="H69" s="144">
        <f t="shared" si="59"/>
        <v>109512000</v>
      </c>
      <c r="I69" s="144">
        <v>210600000</v>
      </c>
      <c r="J69" s="144">
        <f>23*702000*6</f>
        <v>96876000</v>
      </c>
      <c r="K69" s="144">
        <f t="shared" si="60"/>
        <v>113724000</v>
      </c>
      <c r="L69" s="144">
        <v>210600000</v>
      </c>
      <c r="M69" s="144">
        <v>92664000</v>
      </c>
      <c r="N69" s="144">
        <f t="shared" si="61"/>
        <v>117936000</v>
      </c>
      <c r="O69" s="144">
        <f t="shared" si="62"/>
        <v>598104000</v>
      </c>
      <c r="P69" s="144">
        <f t="shared" si="63"/>
        <v>256932000</v>
      </c>
      <c r="Q69" s="144">
        <f t="shared" si="64"/>
        <v>341172000</v>
      </c>
    </row>
    <row r="70" spans="1:17" s="127" customFormat="1">
      <c r="A70" s="140" t="s">
        <v>15</v>
      </c>
      <c r="B70" s="141" t="s">
        <v>394</v>
      </c>
      <c r="C70" s="141"/>
      <c r="D70" s="141"/>
      <c r="E70" s="144">
        <f t="shared" si="11"/>
        <v>0</v>
      </c>
      <c r="F70" s="144">
        <v>101088000</v>
      </c>
      <c r="G70" s="144">
        <v>33696000</v>
      </c>
      <c r="H70" s="144">
        <f t="shared" si="59"/>
        <v>67392000</v>
      </c>
      <c r="I70" s="144">
        <v>101088000</v>
      </c>
      <c r="J70" s="144">
        <v>50544000</v>
      </c>
      <c r="K70" s="144">
        <f t="shared" si="60"/>
        <v>50544000</v>
      </c>
      <c r="L70" s="144">
        <v>101088000</v>
      </c>
      <c r="M70" s="144">
        <v>54756000</v>
      </c>
      <c r="N70" s="144">
        <f t="shared" si="61"/>
        <v>46332000</v>
      </c>
      <c r="O70" s="144">
        <f t="shared" si="62"/>
        <v>303264000</v>
      </c>
      <c r="P70" s="144">
        <f t="shared" si="63"/>
        <v>138996000</v>
      </c>
      <c r="Q70" s="144">
        <f t="shared" si="64"/>
        <v>164268000</v>
      </c>
    </row>
    <row r="71" spans="1:17" s="127" customFormat="1" ht="27.6">
      <c r="A71" s="140" t="s">
        <v>15</v>
      </c>
      <c r="B71" s="141" t="s">
        <v>395</v>
      </c>
      <c r="C71" s="141"/>
      <c r="D71" s="141"/>
      <c r="E71" s="144">
        <f t="shared" si="11"/>
        <v>0</v>
      </c>
      <c r="F71" s="144">
        <v>63025000</v>
      </c>
      <c r="G71" s="144">
        <v>63025000</v>
      </c>
      <c r="H71" s="144">
        <f t="shared" si="59"/>
        <v>0</v>
      </c>
      <c r="I71" s="144">
        <v>82783000</v>
      </c>
      <c r="J71" s="144">
        <v>33750000</v>
      </c>
      <c r="K71" s="144">
        <f t="shared" si="60"/>
        <v>49033000</v>
      </c>
      <c r="L71" s="144">
        <v>82141000</v>
      </c>
      <c r="M71" s="144">
        <v>45900000</v>
      </c>
      <c r="N71" s="144">
        <f t="shared" si="61"/>
        <v>36241000</v>
      </c>
      <c r="O71" s="144">
        <f t="shared" si="62"/>
        <v>227949000</v>
      </c>
      <c r="P71" s="144">
        <f t="shared" si="63"/>
        <v>142675000</v>
      </c>
      <c r="Q71" s="144">
        <f t="shared" si="64"/>
        <v>85274000</v>
      </c>
    </row>
    <row r="72" spans="1:17" s="127" customFormat="1">
      <c r="A72" s="140" t="s">
        <v>15</v>
      </c>
      <c r="B72" s="141" t="s">
        <v>396</v>
      </c>
      <c r="C72" s="141"/>
      <c r="D72" s="141"/>
      <c r="E72" s="144">
        <f t="shared" si="11"/>
        <v>0</v>
      </c>
      <c r="F72" s="144">
        <v>136239000</v>
      </c>
      <c r="G72" s="138"/>
      <c r="H72" s="144">
        <f t="shared" si="59"/>
        <v>136239000</v>
      </c>
      <c r="I72" s="144">
        <v>167384000</v>
      </c>
      <c r="J72" s="138"/>
      <c r="K72" s="144">
        <f t="shared" si="60"/>
        <v>167384000</v>
      </c>
      <c r="L72" s="144">
        <v>167384000</v>
      </c>
      <c r="M72" s="138"/>
      <c r="N72" s="144">
        <f t="shared" si="61"/>
        <v>167384000</v>
      </c>
      <c r="O72" s="144">
        <f t="shared" si="62"/>
        <v>471007000</v>
      </c>
      <c r="P72" s="144">
        <f t="shared" si="63"/>
        <v>0</v>
      </c>
      <c r="Q72" s="144">
        <f t="shared" si="64"/>
        <v>471007000</v>
      </c>
    </row>
    <row r="73" spans="1:17" s="127" customFormat="1" ht="27.6">
      <c r="A73" s="140" t="s">
        <v>15</v>
      </c>
      <c r="B73" s="141" t="s">
        <v>397</v>
      </c>
      <c r="C73" s="141"/>
      <c r="D73" s="141"/>
      <c r="E73" s="144">
        <f t="shared" si="11"/>
        <v>0</v>
      </c>
      <c r="F73" s="144">
        <v>115200000</v>
      </c>
      <c r="G73" s="144">
        <v>57600000</v>
      </c>
      <c r="H73" s="144">
        <f t="shared" si="59"/>
        <v>57600000</v>
      </c>
      <c r="I73" s="144">
        <v>38400000</v>
      </c>
      <c r="J73" s="144">
        <f>3200000*6</f>
        <v>19200000</v>
      </c>
      <c r="K73" s="144">
        <f t="shared" si="60"/>
        <v>19200000</v>
      </c>
      <c r="L73" s="144"/>
      <c r="M73" s="144"/>
      <c r="N73" s="144">
        <f t="shared" si="61"/>
        <v>0</v>
      </c>
      <c r="O73" s="144">
        <f t="shared" si="62"/>
        <v>153600000</v>
      </c>
      <c r="P73" s="144">
        <f t="shared" si="63"/>
        <v>76800000</v>
      </c>
      <c r="Q73" s="144">
        <f t="shared" si="64"/>
        <v>76800000</v>
      </c>
    </row>
    <row r="74" spans="1:17" s="127" customFormat="1">
      <c r="A74" s="140" t="s">
        <v>15</v>
      </c>
      <c r="B74" s="141" t="s">
        <v>398</v>
      </c>
      <c r="C74" s="141"/>
      <c r="D74" s="141"/>
      <c r="E74" s="144">
        <f t="shared" si="11"/>
        <v>0</v>
      </c>
      <c r="F74" s="144"/>
      <c r="G74" s="144"/>
      <c r="H74" s="144">
        <f t="shared" si="59"/>
        <v>0</v>
      </c>
      <c r="I74" s="144">
        <v>20000000</v>
      </c>
      <c r="J74" s="144">
        <v>20000000</v>
      </c>
      <c r="K74" s="144">
        <f t="shared" si="60"/>
        <v>0</v>
      </c>
      <c r="L74" s="144"/>
      <c r="M74" s="144"/>
      <c r="N74" s="144">
        <f t="shared" si="61"/>
        <v>0</v>
      </c>
      <c r="O74" s="144">
        <f t="shared" si="62"/>
        <v>20000000</v>
      </c>
      <c r="P74" s="144">
        <f t="shared" si="63"/>
        <v>20000000</v>
      </c>
      <c r="Q74" s="144">
        <f t="shared" si="64"/>
        <v>0</v>
      </c>
    </row>
    <row r="75" spans="1:17" s="127" customFormat="1">
      <c r="A75" s="140" t="s">
        <v>15</v>
      </c>
      <c r="B75" s="141" t="s">
        <v>399</v>
      </c>
      <c r="C75" s="141"/>
      <c r="D75" s="141"/>
      <c r="E75" s="144">
        <f t="shared" si="11"/>
        <v>0</v>
      </c>
      <c r="F75" s="144">
        <v>48000000</v>
      </c>
      <c r="G75" s="144">
        <v>24000000</v>
      </c>
      <c r="H75" s="144">
        <f t="shared" si="59"/>
        <v>24000000</v>
      </c>
      <c r="I75" s="144">
        <v>48000000</v>
      </c>
      <c r="J75" s="144">
        <v>24000000</v>
      </c>
      <c r="K75" s="144">
        <f t="shared" si="60"/>
        <v>24000000</v>
      </c>
      <c r="L75" s="144">
        <v>48000000</v>
      </c>
      <c r="M75" s="144">
        <v>24000000</v>
      </c>
      <c r="N75" s="144">
        <f t="shared" si="61"/>
        <v>24000000</v>
      </c>
      <c r="O75" s="144">
        <f t="shared" si="62"/>
        <v>144000000</v>
      </c>
      <c r="P75" s="144">
        <f t="shared" si="63"/>
        <v>72000000</v>
      </c>
      <c r="Q75" s="144">
        <f t="shared" si="64"/>
        <v>72000000</v>
      </c>
    </row>
    <row r="76" spans="1:17" s="127" customFormat="1">
      <c r="A76" s="140">
        <v>11</v>
      </c>
      <c r="B76" s="137" t="s">
        <v>337</v>
      </c>
      <c r="C76" s="137"/>
      <c r="D76" s="137"/>
      <c r="E76" s="144">
        <f t="shared" si="11"/>
        <v>0</v>
      </c>
      <c r="F76" s="138">
        <f t="shared" ref="F76:Q76" si="65">SUM(F77:F80)</f>
        <v>403657000</v>
      </c>
      <c r="G76" s="138">
        <f t="shared" si="65"/>
        <v>186359000</v>
      </c>
      <c r="H76" s="138">
        <f t="shared" si="65"/>
        <v>217298000</v>
      </c>
      <c r="I76" s="138">
        <f t="shared" si="65"/>
        <v>507912000</v>
      </c>
      <c r="J76" s="138">
        <f t="shared" si="65"/>
        <v>273172650</v>
      </c>
      <c r="K76" s="138">
        <f t="shared" si="65"/>
        <v>234739350</v>
      </c>
      <c r="L76" s="138">
        <f t="shared" si="65"/>
        <v>415191000</v>
      </c>
      <c r="M76" s="138">
        <f t="shared" si="65"/>
        <v>210227550</v>
      </c>
      <c r="N76" s="138">
        <f t="shared" si="65"/>
        <v>204963450</v>
      </c>
      <c r="O76" s="138">
        <f t="shared" si="65"/>
        <v>1326760000</v>
      </c>
      <c r="P76" s="138">
        <f t="shared" si="65"/>
        <v>669759200</v>
      </c>
      <c r="Q76" s="138">
        <f t="shared" si="65"/>
        <v>657000800</v>
      </c>
    </row>
    <row r="77" spans="1:17" s="127" customFormat="1">
      <c r="A77" s="140" t="s">
        <v>15</v>
      </c>
      <c r="B77" s="141" t="s">
        <v>400</v>
      </c>
      <c r="C77" s="141"/>
      <c r="D77" s="141"/>
      <c r="E77" s="144">
        <f t="shared" si="11"/>
        <v>0</v>
      </c>
      <c r="F77" s="144">
        <v>44320500</v>
      </c>
      <c r="G77" s="144">
        <v>21200000</v>
      </c>
      <c r="H77" s="144">
        <f t="shared" ref="H77:H80" si="66">F77-G77</f>
        <v>23120500</v>
      </c>
      <c r="I77" s="144">
        <v>95264000</v>
      </c>
      <c r="J77" s="144">
        <v>71800000</v>
      </c>
      <c r="K77" s="144">
        <f t="shared" ref="K77:K80" si="67">I77-J77</f>
        <v>23464000</v>
      </c>
      <c r="L77" s="144">
        <v>60779000</v>
      </c>
      <c r="M77" s="144">
        <v>43187550</v>
      </c>
      <c r="N77" s="144">
        <f t="shared" ref="N77:N80" si="68">L77-M77</f>
        <v>17591450</v>
      </c>
      <c r="O77" s="144">
        <f t="shared" ref="O77:O80" si="69">C77+F77+I77+L77</f>
        <v>200363500</v>
      </c>
      <c r="P77" s="144">
        <f t="shared" ref="P77:P80" si="70">D77+G77+J77+M77</f>
        <v>136187550</v>
      </c>
      <c r="Q77" s="144">
        <f t="shared" ref="Q77:Q80" si="71">E77+H77+K77+N77</f>
        <v>64175950</v>
      </c>
    </row>
    <row r="78" spans="1:17" s="127" customFormat="1">
      <c r="A78" s="140" t="s">
        <v>15</v>
      </c>
      <c r="B78" s="145" t="s">
        <v>380</v>
      </c>
      <c r="C78" s="145"/>
      <c r="D78" s="145"/>
      <c r="E78" s="144">
        <f t="shared" si="11"/>
        <v>0</v>
      </c>
      <c r="F78" s="144">
        <v>4924500</v>
      </c>
      <c r="G78" s="144"/>
      <c r="H78" s="144">
        <f t="shared" si="66"/>
        <v>4924500</v>
      </c>
      <c r="I78" s="144"/>
      <c r="J78" s="144"/>
      <c r="K78" s="144">
        <f t="shared" si="67"/>
        <v>0</v>
      </c>
      <c r="L78" s="144"/>
      <c r="M78" s="144"/>
      <c r="N78" s="144">
        <f t="shared" si="68"/>
        <v>0</v>
      </c>
      <c r="O78" s="144">
        <f t="shared" si="69"/>
        <v>4924500</v>
      </c>
      <c r="P78" s="144">
        <f t="shared" si="70"/>
        <v>0</v>
      </c>
      <c r="Q78" s="144">
        <f t="shared" si="71"/>
        <v>4924500</v>
      </c>
    </row>
    <row r="79" spans="1:17" s="127" customFormat="1">
      <c r="A79" s="140" t="s">
        <v>15</v>
      </c>
      <c r="B79" s="141" t="s">
        <v>401</v>
      </c>
      <c r="C79" s="141"/>
      <c r="D79" s="141"/>
      <c r="E79" s="144">
        <f t="shared" si="11"/>
        <v>0</v>
      </c>
      <c r="F79" s="144">
        <v>5000000</v>
      </c>
      <c r="G79" s="144"/>
      <c r="H79" s="144">
        <f t="shared" si="66"/>
        <v>5000000</v>
      </c>
      <c r="I79" s="144">
        <v>5000000</v>
      </c>
      <c r="J79" s="144">
        <v>2000000</v>
      </c>
      <c r="K79" s="144">
        <f t="shared" si="67"/>
        <v>3000000</v>
      </c>
      <c r="L79" s="144">
        <v>5000000</v>
      </c>
      <c r="M79" s="144">
        <v>0</v>
      </c>
      <c r="N79" s="144">
        <f t="shared" si="68"/>
        <v>5000000</v>
      </c>
      <c r="O79" s="144">
        <f t="shared" si="69"/>
        <v>15000000</v>
      </c>
      <c r="P79" s="144">
        <f t="shared" si="70"/>
        <v>2000000</v>
      </c>
      <c r="Q79" s="144">
        <f t="shared" si="71"/>
        <v>13000000</v>
      </c>
    </row>
    <row r="80" spans="1:17" s="127" customFormat="1">
      <c r="A80" s="140" t="s">
        <v>15</v>
      </c>
      <c r="B80" s="141" t="s">
        <v>402</v>
      </c>
      <c r="C80" s="141"/>
      <c r="D80" s="141"/>
      <c r="E80" s="144">
        <f t="shared" ref="E80:E88" si="72">C80-D80</f>
        <v>0</v>
      </c>
      <c r="F80" s="144">
        <v>349412000</v>
      </c>
      <c r="G80" s="144">
        <v>165159000</v>
      </c>
      <c r="H80" s="144">
        <f t="shared" si="66"/>
        <v>184253000</v>
      </c>
      <c r="I80" s="144">
        <v>407648000</v>
      </c>
      <c r="J80" s="144">
        <v>199372650</v>
      </c>
      <c r="K80" s="144">
        <f t="shared" si="67"/>
        <v>208275350</v>
      </c>
      <c r="L80" s="144">
        <v>349412000</v>
      </c>
      <c r="M80" s="144">
        <v>167040000</v>
      </c>
      <c r="N80" s="144">
        <f t="shared" si="68"/>
        <v>182372000</v>
      </c>
      <c r="O80" s="144">
        <f t="shared" si="69"/>
        <v>1106472000</v>
      </c>
      <c r="P80" s="144">
        <f t="shared" si="70"/>
        <v>531571650</v>
      </c>
      <c r="Q80" s="144">
        <f t="shared" si="71"/>
        <v>574900350</v>
      </c>
    </row>
    <row r="81" spans="1:17" s="127" customFormat="1">
      <c r="A81" s="140">
        <v>12</v>
      </c>
      <c r="B81" s="137" t="s">
        <v>339</v>
      </c>
      <c r="C81" s="137"/>
      <c r="D81" s="137"/>
      <c r="E81" s="144">
        <f t="shared" si="72"/>
        <v>0</v>
      </c>
      <c r="F81" s="138">
        <f t="shared" ref="F81:Q81" si="73">SUM(F82:F84)</f>
        <v>188641000</v>
      </c>
      <c r="G81" s="138">
        <f t="shared" si="73"/>
        <v>113434500</v>
      </c>
      <c r="H81" s="138">
        <f t="shared" si="73"/>
        <v>75206500</v>
      </c>
      <c r="I81" s="138">
        <f t="shared" si="73"/>
        <v>48105000</v>
      </c>
      <c r="J81" s="138">
        <f t="shared" si="73"/>
        <v>48105000</v>
      </c>
      <c r="K81" s="138">
        <f t="shared" si="73"/>
        <v>0</v>
      </c>
      <c r="L81" s="138">
        <f t="shared" si="73"/>
        <v>176274000</v>
      </c>
      <c r="M81" s="138">
        <f t="shared" si="73"/>
        <v>104514000</v>
      </c>
      <c r="N81" s="138">
        <f t="shared" si="73"/>
        <v>71760000</v>
      </c>
      <c r="O81" s="138">
        <f t="shared" si="73"/>
        <v>413020000</v>
      </c>
      <c r="P81" s="138">
        <f t="shared" si="73"/>
        <v>266053500</v>
      </c>
      <c r="Q81" s="138">
        <f t="shared" si="73"/>
        <v>146966500</v>
      </c>
    </row>
    <row r="82" spans="1:17" s="127" customFormat="1">
      <c r="A82" s="140" t="s">
        <v>15</v>
      </c>
      <c r="B82" s="141" t="s">
        <v>403</v>
      </c>
      <c r="C82" s="141"/>
      <c r="D82" s="141"/>
      <c r="E82" s="144">
        <f t="shared" si="72"/>
        <v>0</v>
      </c>
      <c r="F82" s="144">
        <v>31018500</v>
      </c>
      <c r="G82" s="144">
        <v>31018500</v>
      </c>
      <c r="H82" s="144">
        <f t="shared" ref="H82:H84" si="74">F82-G82</f>
        <v>0</v>
      </c>
      <c r="I82" s="144">
        <v>48105000</v>
      </c>
      <c r="J82" s="144">
        <v>48105000</v>
      </c>
      <c r="K82" s="144">
        <f t="shared" ref="K82:K84" si="75">I82-J82</f>
        <v>0</v>
      </c>
      <c r="L82" s="144">
        <v>22098000</v>
      </c>
      <c r="M82" s="144">
        <v>22098000</v>
      </c>
      <c r="N82" s="144">
        <f t="shared" ref="N82:N84" si="76">L82-M82</f>
        <v>0</v>
      </c>
      <c r="O82" s="144">
        <f t="shared" ref="O82:O84" si="77">C82+F82+I82+L82</f>
        <v>101221500</v>
      </c>
      <c r="P82" s="144">
        <f t="shared" ref="P82:P84" si="78">D82+G82+J82+M82</f>
        <v>101221500</v>
      </c>
      <c r="Q82" s="144">
        <f t="shared" ref="Q82:Q84" si="79">E82+H82+K82+N82</f>
        <v>0</v>
      </c>
    </row>
    <row r="83" spans="1:17" s="127" customFormat="1">
      <c r="A83" s="140" t="s">
        <v>15</v>
      </c>
      <c r="B83" s="145" t="s">
        <v>380</v>
      </c>
      <c r="C83" s="145"/>
      <c r="D83" s="145"/>
      <c r="E83" s="144">
        <f t="shared" si="72"/>
        <v>0</v>
      </c>
      <c r="F83" s="144">
        <v>3446500</v>
      </c>
      <c r="G83" s="144"/>
      <c r="H83" s="144">
        <f t="shared" si="74"/>
        <v>3446500</v>
      </c>
      <c r="I83" s="144"/>
      <c r="J83" s="144"/>
      <c r="K83" s="144">
        <f t="shared" si="75"/>
        <v>0</v>
      </c>
      <c r="L83" s="144"/>
      <c r="M83" s="144"/>
      <c r="N83" s="144">
        <f t="shared" si="76"/>
        <v>0</v>
      </c>
      <c r="O83" s="144">
        <f t="shared" si="77"/>
        <v>3446500</v>
      </c>
      <c r="P83" s="144">
        <f t="shared" si="78"/>
        <v>0</v>
      </c>
      <c r="Q83" s="144">
        <f t="shared" si="79"/>
        <v>3446500</v>
      </c>
    </row>
    <row r="84" spans="1:17" s="127" customFormat="1">
      <c r="A84" s="140" t="s">
        <v>15</v>
      </c>
      <c r="B84" s="141" t="s">
        <v>404</v>
      </c>
      <c r="C84" s="141"/>
      <c r="D84" s="141"/>
      <c r="E84" s="144">
        <f t="shared" si="72"/>
        <v>0</v>
      </c>
      <c r="F84" s="144">
        <v>154176000</v>
      </c>
      <c r="G84" s="144">
        <v>82416000</v>
      </c>
      <c r="H84" s="144">
        <f t="shared" si="74"/>
        <v>71760000</v>
      </c>
      <c r="I84" s="144"/>
      <c r="J84" s="144"/>
      <c r="K84" s="144">
        <f t="shared" si="75"/>
        <v>0</v>
      </c>
      <c r="L84" s="144">
        <v>154176000</v>
      </c>
      <c r="M84" s="144">
        <v>82416000</v>
      </c>
      <c r="N84" s="144">
        <f t="shared" si="76"/>
        <v>71760000</v>
      </c>
      <c r="O84" s="144">
        <f t="shared" si="77"/>
        <v>308352000</v>
      </c>
      <c r="P84" s="144">
        <f t="shared" si="78"/>
        <v>164832000</v>
      </c>
      <c r="Q84" s="144">
        <f t="shared" si="79"/>
        <v>143520000</v>
      </c>
    </row>
    <row r="85" spans="1:17" s="127" customFormat="1">
      <c r="A85" s="140">
        <v>13</v>
      </c>
      <c r="B85" s="137" t="s">
        <v>341</v>
      </c>
      <c r="C85" s="137"/>
      <c r="D85" s="137"/>
      <c r="E85" s="144">
        <f t="shared" si="72"/>
        <v>0</v>
      </c>
      <c r="F85" s="138">
        <f>SUM(F86:F87)</f>
        <v>41346000</v>
      </c>
      <c r="G85" s="138">
        <f t="shared" ref="G85:Q85" si="80">SUM(G86:G87)</f>
        <v>0</v>
      </c>
      <c r="H85" s="138">
        <f t="shared" si="80"/>
        <v>41346000</v>
      </c>
      <c r="I85" s="138">
        <f t="shared" si="80"/>
        <v>46488000</v>
      </c>
      <c r="J85" s="138">
        <f t="shared" si="80"/>
        <v>46488000</v>
      </c>
      <c r="K85" s="138">
        <f t="shared" si="80"/>
        <v>0</v>
      </c>
      <c r="L85" s="138">
        <f t="shared" si="80"/>
        <v>42114000</v>
      </c>
      <c r="M85" s="138">
        <f t="shared" si="80"/>
        <v>42114000</v>
      </c>
      <c r="N85" s="138">
        <f t="shared" si="80"/>
        <v>0</v>
      </c>
      <c r="O85" s="138">
        <f t="shared" si="80"/>
        <v>129948000</v>
      </c>
      <c r="P85" s="138">
        <f t="shared" si="80"/>
        <v>88602000</v>
      </c>
      <c r="Q85" s="138">
        <f t="shared" si="80"/>
        <v>41346000</v>
      </c>
    </row>
    <row r="86" spans="1:17">
      <c r="A86" s="163" t="s">
        <v>15</v>
      </c>
      <c r="B86" s="141" t="s">
        <v>341</v>
      </c>
      <c r="C86" s="141"/>
      <c r="D86" s="141"/>
      <c r="E86" s="144">
        <f t="shared" si="72"/>
        <v>0</v>
      </c>
      <c r="F86" s="144">
        <v>37211400</v>
      </c>
      <c r="G86" s="144"/>
      <c r="H86" s="144">
        <f t="shared" ref="H86:H87" si="81">F86-G86</f>
        <v>37211400</v>
      </c>
      <c r="I86" s="144">
        <v>46488000</v>
      </c>
      <c r="J86" s="144">
        <v>46488000</v>
      </c>
      <c r="K86" s="144">
        <f t="shared" ref="K86:K88" si="82">I86-J86</f>
        <v>0</v>
      </c>
      <c r="L86" s="144">
        <v>42114000</v>
      </c>
      <c r="M86" s="144">
        <v>42114000</v>
      </c>
      <c r="N86" s="144">
        <f t="shared" ref="N86:N88" si="83">L86-M86</f>
        <v>0</v>
      </c>
      <c r="O86" s="144">
        <f t="shared" ref="O86:O87" si="84">C86+F86+I86+L86</f>
        <v>125813400</v>
      </c>
      <c r="P86" s="144">
        <f t="shared" ref="P86:P87" si="85">D86+G86+J86+M86</f>
        <v>88602000</v>
      </c>
      <c r="Q86" s="144">
        <f t="shared" ref="Q86:Q87" si="86">E86+H86+K86+N86</f>
        <v>37211400</v>
      </c>
    </row>
    <row r="87" spans="1:17" s="159" customFormat="1">
      <c r="A87" s="163" t="s">
        <v>15</v>
      </c>
      <c r="B87" s="145" t="s">
        <v>380</v>
      </c>
      <c r="C87" s="145"/>
      <c r="D87" s="145"/>
      <c r="E87" s="144">
        <f t="shared" si="72"/>
        <v>0</v>
      </c>
      <c r="F87" s="148">
        <v>4134600</v>
      </c>
      <c r="G87" s="148"/>
      <c r="H87" s="144">
        <f t="shared" si="81"/>
        <v>4134600</v>
      </c>
      <c r="I87" s="144"/>
      <c r="J87" s="144"/>
      <c r="K87" s="144">
        <f t="shared" si="82"/>
        <v>0</v>
      </c>
      <c r="L87" s="138"/>
      <c r="M87" s="138"/>
      <c r="N87" s="144">
        <f t="shared" si="83"/>
        <v>0</v>
      </c>
      <c r="O87" s="144">
        <f t="shared" si="84"/>
        <v>4134600</v>
      </c>
      <c r="P87" s="144">
        <f t="shared" si="85"/>
        <v>0</v>
      </c>
      <c r="Q87" s="144">
        <f t="shared" si="86"/>
        <v>4134600</v>
      </c>
    </row>
    <row r="88" spans="1:17" s="127" customFormat="1">
      <c r="A88" s="140" t="s">
        <v>405</v>
      </c>
      <c r="B88" s="137" t="s">
        <v>27</v>
      </c>
      <c r="C88" s="137"/>
      <c r="D88" s="137"/>
      <c r="E88" s="144">
        <f t="shared" si="72"/>
        <v>0</v>
      </c>
      <c r="F88" s="138">
        <v>166213000</v>
      </c>
      <c r="G88" s="138"/>
      <c r="H88" s="138">
        <v>166213000</v>
      </c>
      <c r="I88" s="138">
        <v>186883000</v>
      </c>
      <c r="J88" s="138"/>
      <c r="K88" s="138">
        <f t="shared" si="82"/>
        <v>186883000</v>
      </c>
      <c r="L88" s="138">
        <v>169297000</v>
      </c>
      <c r="M88" s="138"/>
      <c r="N88" s="138">
        <f t="shared" si="83"/>
        <v>169297000</v>
      </c>
      <c r="O88" s="138">
        <f t="shared" ref="O88" si="87">F88+I88+L88</f>
        <v>522393000</v>
      </c>
      <c r="P88" s="138"/>
      <c r="Q88" s="138">
        <f t="shared" ref="Q88" si="88">O88-P88</f>
        <v>522393000</v>
      </c>
    </row>
    <row r="90" spans="1:17">
      <c r="B90" s="164" t="s">
        <v>466</v>
      </c>
      <c r="C90" s="164"/>
      <c r="D90" s="164"/>
      <c r="E90" s="164"/>
    </row>
  </sheetData>
  <autoFilter ref="A8:K88"/>
  <mergeCells count="24">
    <mergeCell ref="P6:P7"/>
    <mergeCell ref="Q6:Q7"/>
    <mergeCell ref="J6:J7"/>
    <mergeCell ref="K6:K7"/>
    <mergeCell ref="L6:L7"/>
    <mergeCell ref="M6:M7"/>
    <mergeCell ref="N6:N7"/>
    <mergeCell ref="O6:O7"/>
    <mergeCell ref="I6:I7"/>
    <mergeCell ref="A2:Q2"/>
    <mergeCell ref="A3:Q3"/>
    <mergeCell ref="A5:A7"/>
    <mergeCell ref="B5:B7"/>
    <mergeCell ref="C5:E5"/>
    <mergeCell ref="F5:H5"/>
    <mergeCell ref="I5:K5"/>
    <mergeCell ref="L5:N5"/>
    <mergeCell ref="O5:Q5"/>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8"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R111"/>
  <sheetViews>
    <sheetView showZeros="0" zoomScale="89" zoomScaleNormal="89" workbookViewId="0">
      <pane xSplit="2" ySplit="8" topLeftCell="C9" activePane="bottomRight" state="frozen"/>
      <selection activeCell="B44" sqref="B44"/>
      <selection pane="topRight" activeCell="B44" sqref="B44"/>
      <selection pane="bottomLeft" activeCell="B44" sqref="B44"/>
      <selection pane="bottomRight" activeCell="N88" sqref="N88"/>
    </sheetView>
  </sheetViews>
  <sheetFormatPr defaultColWidth="9.109375" defaultRowHeight="15.6"/>
  <cols>
    <col min="1" max="1" width="4" style="54" customWidth="1"/>
    <col min="2" max="2" width="29.109375" style="55" customWidth="1"/>
    <col min="3" max="3" width="12.44140625" style="55" customWidth="1"/>
    <col min="4" max="4" width="12.33203125" style="55" customWidth="1"/>
    <col min="5" max="5" width="8" style="55" customWidth="1"/>
    <col min="6" max="6" width="9" style="55" customWidth="1"/>
    <col min="7" max="7" width="9.44140625" style="55" customWidth="1"/>
    <col min="8" max="8" width="8" style="55" customWidth="1"/>
    <col min="9" max="9" width="10.109375" style="55" customWidth="1"/>
    <col min="10" max="10" width="10" style="55" customWidth="1"/>
    <col min="11" max="11" width="8.6640625" style="55" customWidth="1"/>
    <col min="12" max="12" width="9.44140625" style="55" customWidth="1"/>
    <col min="13" max="14" width="11.5546875" style="55" customWidth="1"/>
    <col min="15" max="16" width="10.109375" style="55" customWidth="1"/>
    <col min="17" max="17" width="11.5546875" style="55" customWidth="1"/>
    <col min="18" max="16384" width="9.109375" style="55"/>
  </cols>
  <sheetData>
    <row r="1" spans="1:18">
      <c r="O1" s="56"/>
      <c r="P1" s="56" t="s">
        <v>26</v>
      </c>
      <c r="Q1" s="56"/>
    </row>
    <row r="2" spans="1:18" s="56" customFormat="1" ht="19.2" customHeight="1">
      <c r="A2" s="282" t="s">
        <v>265</v>
      </c>
      <c r="B2" s="282"/>
      <c r="C2" s="282"/>
      <c r="D2" s="282"/>
      <c r="E2" s="282"/>
      <c r="F2" s="282"/>
      <c r="G2" s="282"/>
      <c r="H2" s="282"/>
      <c r="I2" s="282"/>
      <c r="J2" s="282"/>
      <c r="K2" s="282"/>
      <c r="L2" s="282"/>
      <c r="M2" s="282"/>
      <c r="N2" s="282"/>
      <c r="O2" s="282"/>
      <c r="P2" s="282"/>
      <c r="Q2" s="282"/>
    </row>
    <row r="3" spans="1:18" s="56" customFormat="1" ht="17.399999999999999" customHeight="1">
      <c r="A3" s="283" t="s">
        <v>271</v>
      </c>
      <c r="B3" s="283"/>
      <c r="C3" s="283"/>
      <c r="D3" s="283"/>
      <c r="E3" s="283"/>
      <c r="F3" s="283"/>
      <c r="G3" s="283"/>
      <c r="H3" s="283"/>
      <c r="I3" s="283"/>
      <c r="J3" s="283"/>
      <c r="K3" s="283"/>
      <c r="L3" s="283"/>
      <c r="M3" s="283"/>
      <c r="N3" s="283"/>
      <c r="O3" s="283"/>
      <c r="P3" s="283"/>
      <c r="Q3" s="283"/>
    </row>
    <row r="4" spans="1:18" s="56" customFormat="1" ht="16.5" customHeight="1">
      <c r="A4" s="57"/>
      <c r="B4" s="57"/>
      <c r="C4" s="58"/>
      <c r="D4" s="57"/>
      <c r="E4" s="57"/>
      <c r="F4" s="57"/>
      <c r="G4" s="57"/>
      <c r="H4" s="57"/>
      <c r="I4" s="57"/>
      <c r="J4" s="57"/>
      <c r="K4" s="57"/>
      <c r="L4" s="57"/>
      <c r="M4" s="58"/>
      <c r="N4" s="57"/>
      <c r="O4" s="57"/>
      <c r="P4" s="57"/>
      <c r="Q4" s="57"/>
    </row>
    <row r="5" spans="1:18">
      <c r="A5" s="59"/>
      <c r="B5" s="60"/>
      <c r="C5" s="61"/>
      <c r="D5" s="61"/>
      <c r="E5" s="61"/>
      <c r="F5" s="61"/>
      <c r="G5" s="61"/>
      <c r="H5" s="61"/>
      <c r="I5" s="61"/>
      <c r="J5" s="61"/>
      <c r="K5" s="61"/>
      <c r="L5" s="61"/>
      <c r="M5" s="61"/>
      <c r="N5" s="61"/>
      <c r="O5" s="12"/>
      <c r="P5" s="12" t="s">
        <v>16</v>
      </c>
      <c r="Q5" s="61"/>
    </row>
    <row r="6" spans="1:18" s="54" customFormat="1" ht="15.9" customHeight="1">
      <c r="A6" s="281" t="s">
        <v>55</v>
      </c>
      <c r="B6" s="281" t="s">
        <v>12</v>
      </c>
      <c r="C6" s="281" t="s">
        <v>8</v>
      </c>
      <c r="D6" s="281" t="s">
        <v>33</v>
      </c>
      <c r="E6" s="281" t="s">
        <v>56</v>
      </c>
      <c r="F6" s="281" t="s">
        <v>34</v>
      </c>
      <c r="G6" s="281" t="s">
        <v>35</v>
      </c>
      <c r="H6" s="281" t="s">
        <v>36</v>
      </c>
      <c r="I6" s="281" t="s">
        <v>121</v>
      </c>
      <c r="J6" s="281" t="s">
        <v>37</v>
      </c>
      <c r="K6" s="281" t="s">
        <v>38</v>
      </c>
      <c r="L6" s="281" t="s">
        <v>39</v>
      </c>
      <c r="M6" s="281" t="s">
        <v>40</v>
      </c>
      <c r="N6" s="281" t="s">
        <v>42</v>
      </c>
      <c r="O6" s="281" t="s">
        <v>43</v>
      </c>
      <c r="P6" s="281" t="s">
        <v>44</v>
      </c>
      <c r="Q6" s="281" t="s">
        <v>57</v>
      </c>
    </row>
    <row r="7" spans="1:18" s="54" customFormat="1" ht="106.5" customHeight="1">
      <c r="A7" s="281"/>
      <c r="B7" s="281"/>
      <c r="C7" s="281"/>
      <c r="D7" s="281"/>
      <c r="E7" s="281"/>
      <c r="F7" s="281"/>
      <c r="G7" s="281"/>
      <c r="H7" s="281"/>
      <c r="I7" s="281"/>
      <c r="J7" s="281"/>
      <c r="K7" s="281"/>
      <c r="L7" s="281"/>
      <c r="M7" s="281"/>
      <c r="N7" s="281"/>
      <c r="O7" s="281"/>
      <c r="P7" s="281"/>
      <c r="Q7" s="281"/>
    </row>
    <row r="8" spans="1:18" s="64" customFormat="1" ht="17.399999999999999" customHeight="1">
      <c r="A8" s="62" t="s">
        <v>9</v>
      </c>
      <c r="B8" s="62" t="s">
        <v>10</v>
      </c>
      <c r="C8" s="63" t="s">
        <v>48</v>
      </c>
      <c r="D8" s="63" t="s">
        <v>0</v>
      </c>
      <c r="E8" s="63" t="s">
        <v>49</v>
      </c>
      <c r="F8" s="63" t="s">
        <v>50</v>
      </c>
      <c r="G8" s="63" t="s">
        <v>51</v>
      </c>
      <c r="H8" s="63" t="s">
        <v>52</v>
      </c>
      <c r="I8" s="63" t="s">
        <v>53</v>
      </c>
      <c r="J8" s="63" t="s">
        <v>54</v>
      </c>
      <c r="K8" s="63" t="s">
        <v>1</v>
      </c>
      <c r="L8" s="63" t="s">
        <v>2</v>
      </c>
      <c r="M8" s="63" t="s">
        <v>3</v>
      </c>
      <c r="N8" s="63" t="s">
        <v>4</v>
      </c>
      <c r="O8" s="63" t="s">
        <v>5</v>
      </c>
      <c r="P8" s="63" t="s">
        <v>6</v>
      </c>
      <c r="Q8" s="63" t="s">
        <v>7</v>
      </c>
    </row>
    <row r="9" spans="1:18" s="45" customFormat="1" ht="19.5" customHeight="1">
      <c r="A9" s="65" t="s">
        <v>20</v>
      </c>
      <c r="B9" s="13" t="s">
        <v>21</v>
      </c>
      <c r="C9" s="14">
        <v>493711.25800000009</v>
      </c>
      <c r="D9" s="14">
        <v>352841.00000000006</v>
      </c>
      <c r="E9" s="14">
        <v>0</v>
      </c>
      <c r="F9" s="14">
        <v>742</v>
      </c>
      <c r="G9" s="14">
        <v>1870.45</v>
      </c>
      <c r="H9" s="14">
        <v>0</v>
      </c>
      <c r="I9" s="14">
        <v>1947.2740000000001</v>
      </c>
      <c r="J9" s="14">
        <v>1406.02</v>
      </c>
      <c r="K9" s="14">
        <v>955.202</v>
      </c>
      <c r="L9" s="14">
        <v>6952.9340000000002</v>
      </c>
      <c r="M9" s="14">
        <v>39666.131000000001</v>
      </c>
      <c r="N9" s="14">
        <v>39104.671999999999</v>
      </c>
      <c r="O9" s="14">
        <v>35235.054000000004</v>
      </c>
      <c r="P9" s="14">
        <v>2013.95</v>
      </c>
      <c r="Q9" s="14">
        <v>10976.571</v>
      </c>
      <c r="R9" s="44"/>
    </row>
    <row r="10" spans="1:18" s="45" customFormat="1">
      <c r="A10" s="15" t="s">
        <v>70</v>
      </c>
      <c r="B10" s="66" t="s">
        <v>148</v>
      </c>
      <c r="C10" s="16">
        <v>2285.4589999999998</v>
      </c>
      <c r="D10" s="16">
        <v>0</v>
      </c>
      <c r="E10" s="16"/>
      <c r="F10" s="16">
        <v>0</v>
      </c>
      <c r="G10" s="16">
        <v>0</v>
      </c>
      <c r="H10" s="16">
        <v>0</v>
      </c>
      <c r="I10" s="16">
        <v>0</v>
      </c>
      <c r="J10" s="16">
        <v>0</v>
      </c>
      <c r="K10" s="16">
        <v>0</v>
      </c>
      <c r="L10" s="16">
        <v>0</v>
      </c>
      <c r="M10" s="16">
        <v>0</v>
      </c>
      <c r="N10" s="16">
        <v>2285.4589999999998</v>
      </c>
      <c r="O10" s="16">
        <v>0</v>
      </c>
      <c r="P10" s="16">
        <v>0</v>
      </c>
      <c r="Q10" s="16">
        <v>0</v>
      </c>
      <c r="R10" s="44"/>
    </row>
    <row r="11" spans="1:18" s="45" customFormat="1">
      <c r="A11" s="15" t="s">
        <v>71</v>
      </c>
      <c r="B11" s="66" t="s">
        <v>212</v>
      </c>
      <c r="C11" s="16">
        <v>5982.4470000000001</v>
      </c>
      <c r="D11" s="16">
        <v>0</v>
      </c>
      <c r="E11" s="16"/>
      <c r="F11" s="16">
        <v>0</v>
      </c>
      <c r="G11" s="16">
        <v>0</v>
      </c>
      <c r="H11" s="16">
        <v>0</v>
      </c>
      <c r="I11" s="16">
        <v>0</v>
      </c>
      <c r="J11" s="16">
        <v>0</v>
      </c>
      <c r="K11" s="16">
        <v>0</v>
      </c>
      <c r="L11" s="16">
        <v>0</v>
      </c>
      <c r="M11" s="16">
        <v>0</v>
      </c>
      <c r="N11" s="16">
        <v>5982.4470000000001</v>
      </c>
      <c r="O11" s="16">
        <v>0</v>
      </c>
      <c r="P11" s="16">
        <v>0</v>
      </c>
      <c r="Q11" s="16">
        <v>0</v>
      </c>
      <c r="R11" s="44"/>
    </row>
    <row r="12" spans="1:18" s="45" customFormat="1">
      <c r="A12" s="15" t="s">
        <v>72</v>
      </c>
      <c r="B12" s="66" t="s">
        <v>136</v>
      </c>
      <c r="C12" s="16">
        <v>480.84100000000001</v>
      </c>
      <c r="D12" s="16">
        <v>0</v>
      </c>
      <c r="E12" s="16"/>
      <c r="F12" s="16">
        <v>0</v>
      </c>
      <c r="G12" s="16">
        <v>0</v>
      </c>
      <c r="H12" s="16">
        <v>0</v>
      </c>
      <c r="I12" s="16">
        <v>0</v>
      </c>
      <c r="J12" s="16">
        <v>0</v>
      </c>
      <c r="K12" s="16">
        <v>0</v>
      </c>
      <c r="L12" s="16">
        <v>0</v>
      </c>
      <c r="M12" s="16">
        <v>0</v>
      </c>
      <c r="N12" s="16">
        <v>480.84100000000001</v>
      </c>
      <c r="O12" s="16">
        <v>0</v>
      </c>
      <c r="P12" s="16">
        <v>0</v>
      </c>
      <c r="Q12" s="16">
        <v>0</v>
      </c>
      <c r="R12" s="44"/>
    </row>
    <row r="13" spans="1:18" s="45" customFormat="1">
      <c r="A13" s="15" t="s">
        <v>73</v>
      </c>
      <c r="B13" s="66" t="s">
        <v>134</v>
      </c>
      <c r="C13" s="16">
        <v>1504.751</v>
      </c>
      <c r="D13" s="16">
        <v>0</v>
      </c>
      <c r="E13" s="16"/>
      <c r="F13" s="16">
        <v>0</v>
      </c>
      <c r="G13" s="16">
        <v>0</v>
      </c>
      <c r="H13" s="16">
        <v>0</v>
      </c>
      <c r="I13" s="16">
        <v>0</v>
      </c>
      <c r="J13" s="16">
        <v>0</v>
      </c>
      <c r="K13" s="16">
        <v>0</v>
      </c>
      <c r="L13" s="16">
        <v>0</v>
      </c>
      <c r="M13" s="16">
        <v>0</v>
      </c>
      <c r="N13" s="16">
        <v>1504.751</v>
      </c>
      <c r="O13" s="16">
        <v>0</v>
      </c>
      <c r="P13" s="16">
        <v>0</v>
      </c>
      <c r="Q13" s="16">
        <v>0</v>
      </c>
      <c r="R13" s="44"/>
    </row>
    <row r="14" spans="1:18" s="45" customFormat="1">
      <c r="A14" s="15" t="s">
        <v>75</v>
      </c>
      <c r="B14" s="66" t="s">
        <v>74</v>
      </c>
      <c r="C14" s="16">
        <v>5410.2790000000005</v>
      </c>
      <c r="D14" s="16">
        <v>0</v>
      </c>
      <c r="E14" s="16"/>
      <c r="F14" s="16">
        <v>0</v>
      </c>
      <c r="G14" s="16">
        <v>0</v>
      </c>
      <c r="H14" s="16">
        <v>0</v>
      </c>
      <c r="I14" s="16">
        <v>0</v>
      </c>
      <c r="J14" s="16">
        <v>0</v>
      </c>
      <c r="K14" s="16">
        <v>0</v>
      </c>
      <c r="L14" s="16">
        <v>0</v>
      </c>
      <c r="M14" s="16">
        <v>4550</v>
      </c>
      <c r="N14" s="16">
        <v>860.279</v>
      </c>
      <c r="O14" s="16">
        <v>0</v>
      </c>
      <c r="P14" s="16">
        <v>0</v>
      </c>
      <c r="Q14" s="16">
        <v>0</v>
      </c>
      <c r="R14" s="44"/>
    </row>
    <row r="15" spans="1:18">
      <c r="A15" s="15" t="s">
        <v>76</v>
      </c>
      <c r="B15" s="66" t="s">
        <v>132</v>
      </c>
      <c r="C15" s="16">
        <v>8137.8950000000004</v>
      </c>
      <c r="D15" s="16">
        <v>6898.5</v>
      </c>
      <c r="E15" s="16"/>
      <c r="F15" s="16">
        <v>0</v>
      </c>
      <c r="G15" s="16">
        <v>0</v>
      </c>
      <c r="H15" s="16">
        <v>0</v>
      </c>
      <c r="I15" s="16">
        <v>0</v>
      </c>
      <c r="J15" s="16">
        <v>0</v>
      </c>
      <c r="K15" s="16">
        <v>0</v>
      </c>
      <c r="L15" s="16">
        <v>0</v>
      </c>
      <c r="M15" s="16">
        <v>0</v>
      </c>
      <c r="N15" s="16">
        <v>1239.395</v>
      </c>
      <c r="O15" s="16">
        <v>0</v>
      </c>
      <c r="P15" s="16">
        <v>0</v>
      </c>
      <c r="Q15" s="16">
        <v>0</v>
      </c>
      <c r="R15" s="44"/>
    </row>
    <row r="16" spans="1:18">
      <c r="A16" s="15" t="s">
        <v>77</v>
      </c>
      <c r="B16" s="66" t="s">
        <v>137</v>
      </c>
      <c r="C16" s="16">
        <v>910.75800000000004</v>
      </c>
      <c r="D16" s="16">
        <v>0</v>
      </c>
      <c r="E16" s="16"/>
      <c r="F16" s="16">
        <v>0</v>
      </c>
      <c r="G16" s="16">
        <v>0</v>
      </c>
      <c r="H16" s="16">
        <v>0</v>
      </c>
      <c r="I16" s="16">
        <v>130</v>
      </c>
      <c r="J16" s="16">
        <v>0</v>
      </c>
      <c r="K16" s="16">
        <v>0</v>
      </c>
      <c r="L16" s="16">
        <v>0</v>
      </c>
      <c r="M16" s="16">
        <v>0</v>
      </c>
      <c r="N16" s="16">
        <v>780.75800000000004</v>
      </c>
      <c r="O16" s="16">
        <v>0</v>
      </c>
      <c r="P16" s="16">
        <v>0</v>
      </c>
      <c r="Q16" s="16">
        <v>0</v>
      </c>
      <c r="R16" s="44"/>
    </row>
    <row r="17" spans="1:18" ht="31.2">
      <c r="A17" s="15" t="s">
        <v>78</v>
      </c>
      <c r="B17" s="66" t="s">
        <v>133</v>
      </c>
      <c r="C17" s="16">
        <v>32318.352999999999</v>
      </c>
      <c r="D17" s="16">
        <v>148.11199999999999</v>
      </c>
      <c r="E17" s="16"/>
      <c r="F17" s="16">
        <v>0</v>
      </c>
      <c r="G17" s="16">
        <v>0</v>
      </c>
      <c r="H17" s="16">
        <v>0</v>
      </c>
      <c r="I17" s="16">
        <v>0</v>
      </c>
      <c r="J17" s="16">
        <v>0</v>
      </c>
      <c r="K17" s="16">
        <v>0</v>
      </c>
      <c r="L17" s="16">
        <v>0</v>
      </c>
      <c r="M17" s="16">
        <v>0</v>
      </c>
      <c r="N17" s="16">
        <v>1081.1870000000001</v>
      </c>
      <c r="O17" s="16">
        <v>31089.054</v>
      </c>
      <c r="P17" s="16">
        <v>0</v>
      </c>
      <c r="Q17" s="16">
        <v>0</v>
      </c>
      <c r="R17" s="44"/>
    </row>
    <row r="18" spans="1:18" ht="31.2">
      <c r="A18" s="15" t="s">
        <v>79</v>
      </c>
      <c r="B18" s="66" t="s">
        <v>146</v>
      </c>
      <c r="C18" s="16">
        <v>4268.5169999999998</v>
      </c>
      <c r="D18" s="16">
        <v>0</v>
      </c>
      <c r="E18" s="16"/>
      <c r="F18" s="16">
        <v>0</v>
      </c>
      <c r="G18" s="16">
        <v>0</v>
      </c>
      <c r="H18" s="16">
        <v>0</v>
      </c>
      <c r="I18" s="16">
        <v>0</v>
      </c>
      <c r="J18" s="16">
        <v>0</v>
      </c>
      <c r="K18" s="16">
        <v>0</v>
      </c>
      <c r="L18" s="16">
        <v>0</v>
      </c>
      <c r="M18" s="16">
        <v>3246</v>
      </c>
      <c r="N18" s="16">
        <v>1022.5169999999999</v>
      </c>
      <c r="O18" s="16">
        <v>0</v>
      </c>
      <c r="P18" s="16">
        <v>0</v>
      </c>
      <c r="Q18" s="16">
        <v>0</v>
      </c>
      <c r="R18" s="44"/>
    </row>
    <row r="19" spans="1:18">
      <c r="A19" s="15" t="s">
        <v>80</v>
      </c>
      <c r="B19" s="66" t="s">
        <v>138</v>
      </c>
      <c r="C19" s="16">
        <v>533.1110000000001</v>
      </c>
      <c r="D19" s="16">
        <v>0</v>
      </c>
      <c r="E19" s="16"/>
      <c r="F19" s="16">
        <v>0</v>
      </c>
      <c r="G19" s="16">
        <v>0</v>
      </c>
      <c r="H19" s="16">
        <v>0</v>
      </c>
      <c r="I19" s="16">
        <v>0</v>
      </c>
      <c r="J19" s="16">
        <v>0</v>
      </c>
      <c r="K19" s="16">
        <v>0</v>
      </c>
      <c r="L19" s="16">
        <v>0</v>
      </c>
      <c r="M19" s="16">
        <v>50</v>
      </c>
      <c r="N19" s="16">
        <v>483.11100000000005</v>
      </c>
      <c r="O19" s="16">
        <v>0</v>
      </c>
      <c r="P19" s="16">
        <v>0</v>
      </c>
      <c r="Q19" s="16">
        <v>0</v>
      </c>
      <c r="R19" s="44"/>
    </row>
    <row r="20" spans="1:18" ht="31.2">
      <c r="A20" s="15" t="s">
        <v>81</v>
      </c>
      <c r="B20" s="66" t="s">
        <v>139</v>
      </c>
      <c r="C20" s="16">
        <v>5614.5320000000002</v>
      </c>
      <c r="D20" s="16">
        <v>0</v>
      </c>
      <c r="E20" s="16"/>
      <c r="F20" s="16">
        <v>0</v>
      </c>
      <c r="G20" s="16">
        <v>0</v>
      </c>
      <c r="H20" s="16">
        <v>0</v>
      </c>
      <c r="I20" s="16">
        <v>0</v>
      </c>
      <c r="J20" s="16">
        <v>0</v>
      </c>
      <c r="K20" s="16">
        <v>0</v>
      </c>
      <c r="L20" s="16">
        <v>0</v>
      </c>
      <c r="M20" s="16">
        <v>4650</v>
      </c>
      <c r="N20" s="16">
        <v>964.53199999999993</v>
      </c>
      <c r="O20" s="16">
        <v>0</v>
      </c>
      <c r="P20" s="16">
        <v>0</v>
      </c>
      <c r="Q20" s="16">
        <v>0</v>
      </c>
      <c r="R20" s="44"/>
    </row>
    <row r="21" spans="1:18">
      <c r="A21" s="15" t="s">
        <v>82</v>
      </c>
      <c r="B21" s="66" t="s">
        <v>140</v>
      </c>
      <c r="C21" s="16">
        <v>4727.8779999999997</v>
      </c>
      <c r="D21" s="16">
        <v>0</v>
      </c>
      <c r="E21" s="16"/>
      <c r="F21" s="16">
        <v>0</v>
      </c>
      <c r="G21" s="16">
        <v>0</v>
      </c>
      <c r="H21" s="16">
        <v>0</v>
      </c>
      <c r="I21" s="16">
        <v>0</v>
      </c>
      <c r="J21" s="16">
        <v>0</v>
      </c>
      <c r="K21" s="16">
        <v>0</v>
      </c>
      <c r="L21" s="16">
        <v>0</v>
      </c>
      <c r="M21" s="16">
        <v>0</v>
      </c>
      <c r="N21" s="16">
        <v>662.87799999999993</v>
      </c>
      <c r="O21" s="16">
        <v>4065</v>
      </c>
      <c r="P21" s="16">
        <v>0</v>
      </c>
      <c r="Q21" s="16">
        <v>0</v>
      </c>
      <c r="R21" s="44"/>
    </row>
    <row r="22" spans="1:18">
      <c r="A22" s="15" t="s">
        <v>83</v>
      </c>
      <c r="B22" s="66" t="s">
        <v>213</v>
      </c>
      <c r="C22" s="16">
        <v>1044.54</v>
      </c>
      <c r="D22" s="16">
        <v>0</v>
      </c>
      <c r="E22" s="16"/>
      <c r="F22" s="16">
        <v>0</v>
      </c>
      <c r="G22" s="16">
        <v>0</v>
      </c>
      <c r="H22" s="16">
        <v>0</v>
      </c>
      <c r="I22" s="16">
        <v>0</v>
      </c>
      <c r="J22" s="16">
        <v>0</v>
      </c>
      <c r="K22" s="16">
        <v>0</v>
      </c>
      <c r="L22" s="16">
        <v>0</v>
      </c>
      <c r="M22" s="16">
        <v>0</v>
      </c>
      <c r="N22" s="16">
        <v>1044.54</v>
      </c>
      <c r="O22" s="16">
        <v>0</v>
      </c>
      <c r="P22" s="16">
        <v>0</v>
      </c>
      <c r="Q22" s="16">
        <v>0</v>
      </c>
      <c r="R22" s="44"/>
    </row>
    <row r="23" spans="1:18">
      <c r="A23" s="15" t="s">
        <v>84</v>
      </c>
      <c r="B23" s="66" t="s">
        <v>252</v>
      </c>
      <c r="C23" s="16">
        <v>988.46</v>
      </c>
      <c r="D23" s="16">
        <v>0</v>
      </c>
      <c r="E23" s="16"/>
      <c r="F23" s="16">
        <v>0</v>
      </c>
      <c r="G23" s="16">
        <v>0</v>
      </c>
      <c r="H23" s="16">
        <v>0</v>
      </c>
      <c r="I23" s="16">
        <v>0</v>
      </c>
      <c r="J23" s="16">
        <v>0</v>
      </c>
      <c r="K23" s="16">
        <v>0</v>
      </c>
      <c r="L23" s="16">
        <v>0</v>
      </c>
      <c r="M23" s="16">
        <v>0</v>
      </c>
      <c r="N23" s="16">
        <v>988.46</v>
      </c>
      <c r="O23" s="16">
        <v>0</v>
      </c>
      <c r="P23" s="16">
        <v>0</v>
      </c>
      <c r="Q23" s="16">
        <v>0</v>
      </c>
      <c r="R23" s="44"/>
    </row>
    <row r="24" spans="1:18">
      <c r="A24" s="15" t="s">
        <v>85</v>
      </c>
      <c r="B24" s="66" t="s">
        <v>120</v>
      </c>
      <c r="C24" s="16">
        <v>12585.287999999999</v>
      </c>
      <c r="D24" s="16">
        <v>0</v>
      </c>
      <c r="E24" s="16"/>
      <c r="F24" s="16">
        <v>0</v>
      </c>
      <c r="G24" s="16">
        <v>0</v>
      </c>
      <c r="H24" s="16">
        <v>0</v>
      </c>
      <c r="I24" s="16">
        <v>0</v>
      </c>
      <c r="J24" s="16">
        <v>0</v>
      </c>
      <c r="K24" s="16">
        <v>0</v>
      </c>
      <c r="L24" s="16">
        <v>0</v>
      </c>
      <c r="M24" s="16">
        <v>0</v>
      </c>
      <c r="N24" s="16">
        <v>12515.287999999999</v>
      </c>
      <c r="O24" s="16">
        <v>70</v>
      </c>
      <c r="P24" s="16">
        <v>0</v>
      </c>
      <c r="Q24" s="16">
        <v>0</v>
      </c>
      <c r="R24" s="44"/>
    </row>
    <row r="25" spans="1:18" s="67" customFormat="1">
      <c r="A25" s="15" t="s">
        <v>86</v>
      </c>
      <c r="B25" s="66" t="s">
        <v>272</v>
      </c>
      <c r="C25" s="16">
        <v>1056.6559999999999</v>
      </c>
      <c r="D25" s="16">
        <v>0</v>
      </c>
      <c r="E25" s="16"/>
      <c r="F25" s="16">
        <v>0</v>
      </c>
      <c r="G25" s="16">
        <v>0</v>
      </c>
      <c r="H25" s="16">
        <v>0</v>
      </c>
      <c r="I25" s="16">
        <v>0</v>
      </c>
      <c r="J25" s="16">
        <v>0</v>
      </c>
      <c r="K25" s="16">
        <v>0</v>
      </c>
      <c r="L25" s="16">
        <v>0</v>
      </c>
      <c r="M25" s="16">
        <v>0</v>
      </c>
      <c r="N25" s="16">
        <v>1056.6559999999999</v>
      </c>
      <c r="O25" s="16">
        <v>0</v>
      </c>
      <c r="P25" s="16">
        <v>0</v>
      </c>
      <c r="Q25" s="16">
        <v>0</v>
      </c>
      <c r="R25" s="44"/>
    </row>
    <row r="26" spans="1:18">
      <c r="A26" s="15" t="s">
        <v>87</v>
      </c>
      <c r="B26" s="66" t="s">
        <v>142</v>
      </c>
      <c r="C26" s="16">
        <v>754.59100000000001</v>
      </c>
      <c r="D26" s="16">
        <v>0</v>
      </c>
      <c r="E26" s="16"/>
      <c r="F26" s="16">
        <v>0</v>
      </c>
      <c r="G26" s="16">
        <v>0</v>
      </c>
      <c r="H26" s="16">
        <v>0</v>
      </c>
      <c r="I26" s="16">
        <v>0</v>
      </c>
      <c r="J26" s="16">
        <v>0</v>
      </c>
      <c r="K26" s="16">
        <v>0</v>
      </c>
      <c r="L26" s="16">
        <v>0</v>
      </c>
      <c r="M26" s="16">
        <v>0</v>
      </c>
      <c r="N26" s="16">
        <v>754.59100000000001</v>
      </c>
      <c r="O26" s="16">
        <v>0</v>
      </c>
      <c r="P26" s="16">
        <v>0</v>
      </c>
      <c r="Q26" s="16">
        <v>0</v>
      </c>
      <c r="R26" s="44"/>
    </row>
    <row r="27" spans="1:18">
      <c r="A27" s="15" t="s">
        <v>88</v>
      </c>
      <c r="B27" s="66" t="s">
        <v>143</v>
      </c>
      <c r="C27" s="16">
        <v>1125.374</v>
      </c>
      <c r="D27" s="16">
        <v>0</v>
      </c>
      <c r="E27" s="16"/>
      <c r="F27" s="16">
        <v>0</v>
      </c>
      <c r="G27" s="16">
        <v>0</v>
      </c>
      <c r="H27" s="16">
        <v>0</v>
      </c>
      <c r="I27" s="16">
        <v>0</v>
      </c>
      <c r="J27" s="16">
        <v>0</v>
      </c>
      <c r="K27" s="16">
        <v>0</v>
      </c>
      <c r="L27" s="16">
        <v>0</v>
      </c>
      <c r="M27" s="16">
        <v>0</v>
      </c>
      <c r="N27" s="16">
        <v>1125.374</v>
      </c>
      <c r="O27" s="16">
        <v>0</v>
      </c>
      <c r="P27" s="16">
        <v>0</v>
      </c>
      <c r="Q27" s="16">
        <v>0</v>
      </c>
      <c r="R27" s="44"/>
    </row>
    <row r="28" spans="1:18">
      <c r="A28" s="15" t="s">
        <v>89</v>
      </c>
      <c r="B28" s="66" t="s">
        <v>144</v>
      </c>
      <c r="C28" s="16">
        <v>1002.308</v>
      </c>
      <c r="D28" s="16">
        <v>0</v>
      </c>
      <c r="E28" s="16"/>
      <c r="F28" s="16">
        <v>0</v>
      </c>
      <c r="G28" s="16">
        <v>0</v>
      </c>
      <c r="H28" s="16">
        <v>0</v>
      </c>
      <c r="I28" s="16">
        <v>0</v>
      </c>
      <c r="J28" s="16">
        <v>0</v>
      </c>
      <c r="K28" s="16">
        <v>0</v>
      </c>
      <c r="L28" s="16">
        <v>0</v>
      </c>
      <c r="M28" s="16">
        <v>0</v>
      </c>
      <c r="N28" s="16">
        <v>1002.308</v>
      </c>
      <c r="O28" s="16">
        <v>0</v>
      </c>
      <c r="P28" s="16">
        <v>0</v>
      </c>
      <c r="Q28" s="16">
        <v>0</v>
      </c>
      <c r="R28" s="44"/>
    </row>
    <row r="29" spans="1:18">
      <c r="A29" s="15" t="s">
        <v>90</v>
      </c>
      <c r="B29" s="66" t="s">
        <v>145</v>
      </c>
      <c r="C29" s="16">
        <v>625.30399999999997</v>
      </c>
      <c r="D29" s="16">
        <v>0</v>
      </c>
      <c r="E29" s="16"/>
      <c r="F29" s="16">
        <v>0</v>
      </c>
      <c r="G29" s="16">
        <v>0</v>
      </c>
      <c r="H29" s="16">
        <v>0</v>
      </c>
      <c r="I29" s="16">
        <v>0</v>
      </c>
      <c r="J29" s="16">
        <v>0</v>
      </c>
      <c r="K29" s="16">
        <v>0</v>
      </c>
      <c r="L29" s="16">
        <v>0</v>
      </c>
      <c r="M29" s="16">
        <v>0</v>
      </c>
      <c r="N29" s="16">
        <v>625.30399999999997</v>
      </c>
      <c r="O29" s="16">
        <v>0</v>
      </c>
      <c r="P29" s="16">
        <v>0</v>
      </c>
      <c r="Q29" s="16">
        <v>0</v>
      </c>
      <c r="R29" s="44"/>
    </row>
    <row r="30" spans="1:18">
      <c r="A30" s="15" t="s">
        <v>92</v>
      </c>
      <c r="B30" s="66" t="s">
        <v>91</v>
      </c>
      <c r="C30" s="16">
        <v>414.36900000000003</v>
      </c>
      <c r="D30" s="16">
        <v>0</v>
      </c>
      <c r="E30" s="16"/>
      <c r="F30" s="16">
        <v>0</v>
      </c>
      <c r="G30" s="16">
        <v>0</v>
      </c>
      <c r="H30" s="16">
        <v>0</v>
      </c>
      <c r="I30" s="16">
        <v>0</v>
      </c>
      <c r="J30" s="16">
        <v>0</v>
      </c>
      <c r="K30" s="16">
        <v>0</v>
      </c>
      <c r="L30" s="16">
        <v>0</v>
      </c>
      <c r="M30" s="16">
        <v>0</v>
      </c>
      <c r="N30" s="16">
        <v>414.36900000000003</v>
      </c>
      <c r="O30" s="16">
        <v>0</v>
      </c>
      <c r="P30" s="16">
        <v>0</v>
      </c>
      <c r="Q30" s="16">
        <v>0</v>
      </c>
      <c r="R30" s="44"/>
    </row>
    <row r="31" spans="1:18">
      <c r="A31" s="15" t="s">
        <v>94</v>
      </c>
      <c r="B31" s="66" t="s">
        <v>214</v>
      </c>
      <c r="C31" s="16">
        <v>50</v>
      </c>
      <c r="D31" s="16">
        <v>0</v>
      </c>
      <c r="E31" s="16"/>
      <c r="F31" s="16">
        <v>0</v>
      </c>
      <c r="G31" s="16">
        <v>0</v>
      </c>
      <c r="H31" s="16">
        <v>0</v>
      </c>
      <c r="I31" s="16">
        <v>0</v>
      </c>
      <c r="J31" s="16">
        <v>0</v>
      </c>
      <c r="K31" s="16">
        <v>0</v>
      </c>
      <c r="L31" s="16">
        <v>0</v>
      </c>
      <c r="M31" s="16">
        <v>0</v>
      </c>
      <c r="N31" s="16">
        <v>50</v>
      </c>
      <c r="O31" s="16">
        <v>0</v>
      </c>
      <c r="P31" s="16">
        <v>0</v>
      </c>
      <c r="Q31" s="16">
        <v>0</v>
      </c>
      <c r="R31" s="44"/>
    </row>
    <row r="32" spans="1:18">
      <c r="A32" s="15" t="s">
        <v>95</v>
      </c>
      <c r="B32" s="66" t="s">
        <v>215</v>
      </c>
      <c r="C32" s="16">
        <v>50</v>
      </c>
      <c r="D32" s="16">
        <v>0</v>
      </c>
      <c r="E32" s="16"/>
      <c r="F32" s="16">
        <v>0</v>
      </c>
      <c r="G32" s="16">
        <v>0</v>
      </c>
      <c r="H32" s="16">
        <v>0</v>
      </c>
      <c r="I32" s="16">
        <v>0</v>
      </c>
      <c r="J32" s="16">
        <v>0</v>
      </c>
      <c r="K32" s="16">
        <v>0</v>
      </c>
      <c r="L32" s="16">
        <v>0</v>
      </c>
      <c r="M32" s="16">
        <v>0</v>
      </c>
      <c r="N32" s="16">
        <v>50</v>
      </c>
      <c r="O32" s="16">
        <v>0</v>
      </c>
      <c r="P32" s="16">
        <v>0</v>
      </c>
      <c r="Q32" s="16">
        <v>0</v>
      </c>
      <c r="R32" s="44"/>
    </row>
    <row r="33" spans="1:18">
      <c r="A33" s="15" t="s">
        <v>96</v>
      </c>
      <c r="B33" s="66" t="s">
        <v>216</v>
      </c>
      <c r="C33" s="16">
        <v>50</v>
      </c>
      <c r="D33" s="16">
        <v>0</v>
      </c>
      <c r="E33" s="16"/>
      <c r="F33" s="16">
        <v>0</v>
      </c>
      <c r="G33" s="16">
        <v>0</v>
      </c>
      <c r="H33" s="16">
        <v>0</v>
      </c>
      <c r="I33" s="16">
        <v>0</v>
      </c>
      <c r="J33" s="16">
        <v>0</v>
      </c>
      <c r="K33" s="16">
        <v>0</v>
      </c>
      <c r="L33" s="16">
        <v>0</v>
      </c>
      <c r="M33" s="16">
        <v>0</v>
      </c>
      <c r="N33" s="16">
        <v>50</v>
      </c>
      <c r="O33" s="16">
        <v>0</v>
      </c>
      <c r="P33" s="16">
        <v>0</v>
      </c>
      <c r="Q33" s="16">
        <v>0</v>
      </c>
      <c r="R33" s="44"/>
    </row>
    <row r="34" spans="1:18">
      <c r="A34" s="15" t="s">
        <v>97</v>
      </c>
      <c r="B34" s="66" t="s">
        <v>217</v>
      </c>
      <c r="C34" s="16">
        <v>50</v>
      </c>
      <c r="D34" s="16">
        <v>0</v>
      </c>
      <c r="E34" s="16"/>
      <c r="F34" s="16">
        <v>0</v>
      </c>
      <c r="G34" s="16">
        <v>0</v>
      </c>
      <c r="H34" s="16">
        <v>0</v>
      </c>
      <c r="I34" s="16">
        <v>0</v>
      </c>
      <c r="J34" s="16">
        <v>0</v>
      </c>
      <c r="K34" s="16">
        <v>0</v>
      </c>
      <c r="L34" s="16">
        <v>0</v>
      </c>
      <c r="M34" s="16">
        <v>0</v>
      </c>
      <c r="N34" s="16">
        <v>50</v>
      </c>
      <c r="O34" s="16">
        <v>0</v>
      </c>
      <c r="P34" s="16">
        <v>0</v>
      </c>
      <c r="Q34" s="16">
        <v>0</v>
      </c>
      <c r="R34" s="44"/>
    </row>
    <row r="35" spans="1:18">
      <c r="A35" s="15" t="s">
        <v>98</v>
      </c>
      <c r="B35" s="66" t="s">
        <v>93</v>
      </c>
      <c r="C35" s="16">
        <v>50</v>
      </c>
      <c r="D35" s="16">
        <v>0</v>
      </c>
      <c r="E35" s="16"/>
      <c r="F35" s="16">
        <v>0</v>
      </c>
      <c r="G35" s="16">
        <v>0</v>
      </c>
      <c r="H35" s="16">
        <v>0</v>
      </c>
      <c r="I35" s="16">
        <v>0</v>
      </c>
      <c r="J35" s="16">
        <v>0</v>
      </c>
      <c r="K35" s="16">
        <v>0</v>
      </c>
      <c r="L35" s="16">
        <v>0</v>
      </c>
      <c r="M35" s="16">
        <v>0</v>
      </c>
      <c r="N35" s="16">
        <v>50</v>
      </c>
      <c r="O35" s="16">
        <v>0</v>
      </c>
      <c r="P35" s="16">
        <v>0</v>
      </c>
      <c r="Q35" s="16">
        <v>0</v>
      </c>
      <c r="R35" s="44"/>
    </row>
    <row r="36" spans="1:18">
      <c r="A36" s="15" t="s">
        <v>99</v>
      </c>
      <c r="B36" s="66" t="s">
        <v>218</v>
      </c>
      <c r="C36" s="16">
        <v>5</v>
      </c>
      <c r="D36" s="16">
        <v>0</v>
      </c>
      <c r="E36" s="16"/>
      <c r="F36" s="16">
        <v>0</v>
      </c>
      <c r="G36" s="16">
        <v>0</v>
      </c>
      <c r="H36" s="16">
        <v>0</v>
      </c>
      <c r="I36" s="16">
        <v>0</v>
      </c>
      <c r="J36" s="16">
        <v>0</v>
      </c>
      <c r="K36" s="16">
        <v>0</v>
      </c>
      <c r="L36" s="16">
        <v>0</v>
      </c>
      <c r="M36" s="16">
        <v>0</v>
      </c>
      <c r="N36" s="16">
        <v>5</v>
      </c>
      <c r="O36" s="16">
        <v>0</v>
      </c>
      <c r="P36" s="16">
        <v>0</v>
      </c>
      <c r="Q36" s="16">
        <v>0</v>
      </c>
      <c r="R36" s="44"/>
    </row>
    <row r="37" spans="1:18" ht="31.2">
      <c r="A37" s="15" t="s">
        <v>100</v>
      </c>
      <c r="B37" s="66" t="s">
        <v>103</v>
      </c>
      <c r="C37" s="16">
        <v>3277.3420000000001</v>
      </c>
      <c r="D37" s="16">
        <v>0</v>
      </c>
      <c r="E37" s="16"/>
      <c r="F37" s="16">
        <v>0</v>
      </c>
      <c r="G37" s="16">
        <v>0</v>
      </c>
      <c r="H37" s="16">
        <v>0</v>
      </c>
      <c r="I37" s="16">
        <v>0</v>
      </c>
      <c r="J37" s="16">
        <v>0</v>
      </c>
      <c r="K37" s="16">
        <v>0</v>
      </c>
      <c r="L37" s="16">
        <v>0</v>
      </c>
      <c r="M37" s="16">
        <v>3264.2649999999999</v>
      </c>
      <c r="N37" s="16">
        <v>13.077</v>
      </c>
      <c r="O37" s="16">
        <v>0</v>
      </c>
      <c r="P37" s="16">
        <v>0</v>
      </c>
      <c r="Q37" s="16">
        <v>0</v>
      </c>
      <c r="R37" s="44"/>
    </row>
    <row r="38" spans="1:18" ht="31.2">
      <c r="A38" s="15" t="s">
        <v>101</v>
      </c>
      <c r="B38" s="66" t="s">
        <v>116</v>
      </c>
      <c r="C38" s="16">
        <v>4129.5730000000003</v>
      </c>
      <c r="D38" s="16">
        <v>0</v>
      </c>
      <c r="E38" s="16"/>
      <c r="F38" s="16">
        <v>0</v>
      </c>
      <c r="G38" s="16">
        <v>0</v>
      </c>
      <c r="H38" s="16">
        <v>0</v>
      </c>
      <c r="I38" s="16">
        <v>1779.2740000000001</v>
      </c>
      <c r="J38" s="16">
        <v>1401.02</v>
      </c>
      <c r="K38" s="16">
        <v>936.202</v>
      </c>
      <c r="L38" s="16">
        <v>0</v>
      </c>
      <c r="M38" s="16">
        <v>0</v>
      </c>
      <c r="N38" s="16">
        <v>13.077</v>
      </c>
      <c r="O38" s="16">
        <v>0</v>
      </c>
      <c r="P38" s="16">
        <v>0</v>
      </c>
      <c r="Q38" s="16">
        <v>0</v>
      </c>
      <c r="R38" s="44"/>
    </row>
    <row r="39" spans="1:18">
      <c r="A39" s="15" t="s">
        <v>102</v>
      </c>
      <c r="B39" s="66" t="s">
        <v>150</v>
      </c>
      <c r="C39" s="16">
        <v>786.84400000000005</v>
      </c>
      <c r="D39" s="16">
        <v>786.84400000000005</v>
      </c>
      <c r="E39" s="16"/>
      <c r="F39" s="16">
        <v>0</v>
      </c>
      <c r="G39" s="16">
        <v>0</v>
      </c>
      <c r="H39" s="16">
        <v>0</v>
      </c>
      <c r="I39" s="16">
        <v>0</v>
      </c>
      <c r="J39" s="16">
        <v>0</v>
      </c>
      <c r="K39" s="16">
        <v>0</v>
      </c>
      <c r="L39" s="16">
        <v>0</v>
      </c>
      <c r="M39" s="16">
        <v>0</v>
      </c>
      <c r="N39" s="16">
        <v>0</v>
      </c>
      <c r="O39" s="16">
        <v>0</v>
      </c>
      <c r="P39" s="16">
        <v>0</v>
      </c>
      <c r="Q39" s="16">
        <v>0</v>
      </c>
      <c r="R39" s="44"/>
    </row>
    <row r="40" spans="1:18">
      <c r="A40" s="15" t="s">
        <v>104</v>
      </c>
      <c r="B40" s="66" t="s">
        <v>108</v>
      </c>
      <c r="C40" s="16">
        <v>732</v>
      </c>
      <c r="D40" s="16">
        <v>0</v>
      </c>
      <c r="E40" s="16"/>
      <c r="F40" s="16">
        <v>732</v>
      </c>
      <c r="G40" s="16">
        <v>0</v>
      </c>
      <c r="H40" s="16">
        <v>0</v>
      </c>
      <c r="I40" s="16">
        <v>0</v>
      </c>
      <c r="J40" s="16">
        <v>0</v>
      </c>
      <c r="K40" s="16">
        <v>0</v>
      </c>
      <c r="L40" s="16">
        <v>0</v>
      </c>
      <c r="M40" s="16">
        <v>0</v>
      </c>
      <c r="N40" s="16">
        <v>0</v>
      </c>
      <c r="O40" s="16">
        <v>0</v>
      </c>
      <c r="P40" s="16">
        <v>0</v>
      </c>
      <c r="Q40" s="16">
        <v>0</v>
      </c>
      <c r="R40" s="44"/>
    </row>
    <row r="41" spans="1:18">
      <c r="A41" s="15" t="s">
        <v>105</v>
      </c>
      <c r="B41" s="66" t="s">
        <v>110</v>
      </c>
      <c r="C41" s="16">
        <v>1859.45</v>
      </c>
      <c r="D41" s="16">
        <v>0</v>
      </c>
      <c r="E41" s="16"/>
      <c r="F41" s="16">
        <v>0</v>
      </c>
      <c r="G41" s="16">
        <v>1859.45</v>
      </c>
      <c r="H41" s="16">
        <v>0</v>
      </c>
      <c r="I41" s="16">
        <v>0</v>
      </c>
      <c r="J41" s="16">
        <v>0</v>
      </c>
      <c r="K41" s="16">
        <v>0</v>
      </c>
      <c r="L41" s="16">
        <v>0</v>
      </c>
      <c r="M41" s="16">
        <v>0</v>
      </c>
      <c r="N41" s="16">
        <v>0</v>
      </c>
      <c r="O41" s="16">
        <v>0</v>
      </c>
      <c r="P41" s="16">
        <v>0</v>
      </c>
      <c r="Q41" s="16">
        <v>0</v>
      </c>
      <c r="R41" s="44"/>
    </row>
    <row r="42" spans="1:18" ht="31.2">
      <c r="A42" s="15" t="s">
        <v>106</v>
      </c>
      <c r="B42" s="66" t="s">
        <v>253</v>
      </c>
      <c r="C42" s="16">
        <v>24262.912</v>
      </c>
      <c r="D42" s="16">
        <v>5800</v>
      </c>
      <c r="E42" s="16"/>
      <c r="F42" s="16">
        <v>0</v>
      </c>
      <c r="G42" s="16">
        <v>0</v>
      </c>
      <c r="H42" s="16">
        <v>0</v>
      </c>
      <c r="I42" s="16">
        <v>0</v>
      </c>
      <c r="J42" s="16">
        <v>0</v>
      </c>
      <c r="K42" s="16">
        <v>0</v>
      </c>
      <c r="L42" s="16">
        <v>6919.9340000000002</v>
      </c>
      <c r="M42" s="16">
        <v>11530</v>
      </c>
      <c r="N42" s="16">
        <v>12.978</v>
      </c>
      <c r="O42" s="16">
        <v>0</v>
      </c>
      <c r="P42" s="16">
        <v>0</v>
      </c>
      <c r="Q42" s="16">
        <v>0</v>
      </c>
      <c r="R42" s="44"/>
    </row>
    <row r="43" spans="1:18">
      <c r="A43" s="15" t="s">
        <v>107</v>
      </c>
      <c r="B43" s="66" t="s">
        <v>151</v>
      </c>
      <c r="C43" s="16">
        <v>250</v>
      </c>
      <c r="D43" s="16">
        <v>0</v>
      </c>
      <c r="E43" s="16"/>
      <c r="F43" s="16">
        <v>0</v>
      </c>
      <c r="G43" s="16">
        <v>0</v>
      </c>
      <c r="H43" s="16">
        <v>0</v>
      </c>
      <c r="I43" s="16">
        <v>0</v>
      </c>
      <c r="J43" s="16">
        <v>0</v>
      </c>
      <c r="K43" s="16">
        <v>0</v>
      </c>
      <c r="L43" s="16">
        <v>0</v>
      </c>
      <c r="M43" s="16">
        <v>250</v>
      </c>
      <c r="N43" s="16">
        <v>0</v>
      </c>
      <c r="O43" s="16">
        <v>0</v>
      </c>
      <c r="P43" s="16">
        <v>0</v>
      </c>
      <c r="Q43" s="16">
        <v>0</v>
      </c>
      <c r="R43" s="44"/>
    </row>
    <row r="44" spans="1:18">
      <c r="A44" s="15" t="s">
        <v>109</v>
      </c>
      <c r="B44" s="66" t="s">
        <v>122</v>
      </c>
      <c r="C44" s="16">
        <v>500</v>
      </c>
      <c r="D44" s="16">
        <v>0</v>
      </c>
      <c r="E44" s="16"/>
      <c r="F44" s="16">
        <v>0</v>
      </c>
      <c r="G44" s="16">
        <v>0</v>
      </c>
      <c r="H44" s="16">
        <v>0</v>
      </c>
      <c r="I44" s="16">
        <v>0</v>
      </c>
      <c r="J44" s="16">
        <v>0</v>
      </c>
      <c r="K44" s="16">
        <v>0</v>
      </c>
      <c r="L44" s="16">
        <v>0</v>
      </c>
      <c r="M44" s="16">
        <v>500</v>
      </c>
      <c r="N44" s="16">
        <v>0</v>
      </c>
      <c r="O44" s="16">
        <v>0</v>
      </c>
      <c r="P44" s="16">
        <v>0</v>
      </c>
      <c r="Q44" s="16">
        <v>0</v>
      </c>
      <c r="R44" s="44"/>
    </row>
    <row r="45" spans="1:18" ht="31.2">
      <c r="A45" s="15" t="s">
        <v>111</v>
      </c>
      <c r="B45" s="66" t="s">
        <v>255</v>
      </c>
      <c r="C45" s="16">
        <v>2200</v>
      </c>
      <c r="D45" s="16">
        <v>0</v>
      </c>
      <c r="E45" s="16"/>
      <c r="F45" s="16">
        <v>0</v>
      </c>
      <c r="G45" s="16">
        <v>0</v>
      </c>
      <c r="H45" s="16">
        <v>0</v>
      </c>
      <c r="I45" s="16">
        <v>0</v>
      </c>
      <c r="J45" s="16">
        <v>0</v>
      </c>
      <c r="K45" s="16">
        <v>0</v>
      </c>
      <c r="L45" s="16">
        <v>0</v>
      </c>
      <c r="M45" s="16">
        <v>2200</v>
      </c>
      <c r="N45" s="16">
        <v>0</v>
      </c>
      <c r="O45" s="16">
        <v>0</v>
      </c>
      <c r="P45" s="16">
        <v>0</v>
      </c>
      <c r="Q45" s="16">
        <v>0</v>
      </c>
      <c r="R45" s="44"/>
    </row>
    <row r="46" spans="1:18">
      <c r="A46" s="15" t="s">
        <v>112</v>
      </c>
      <c r="B46" s="66" t="s">
        <v>254</v>
      </c>
      <c r="C46" s="16">
        <v>150</v>
      </c>
      <c r="D46" s="16">
        <v>0</v>
      </c>
      <c r="E46" s="16"/>
      <c r="F46" s="16">
        <v>0</v>
      </c>
      <c r="G46" s="16">
        <v>0</v>
      </c>
      <c r="H46" s="16">
        <v>0</v>
      </c>
      <c r="I46" s="16">
        <v>0</v>
      </c>
      <c r="J46" s="16">
        <v>0</v>
      </c>
      <c r="K46" s="16">
        <v>0</v>
      </c>
      <c r="L46" s="16">
        <v>0</v>
      </c>
      <c r="M46" s="16">
        <v>150</v>
      </c>
      <c r="N46" s="16">
        <v>0</v>
      </c>
      <c r="O46" s="16">
        <v>0</v>
      </c>
      <c r="P46" s="16">
        <v>0</v>
      </c>
      <c r="Q46" s="16">
        <v>0</v>
      </c>
      <c r="R46" s="44"/>
    </row>
    <row r="47" spans="1:18">
      <c r="A47" s="15" t="s">
        <v>113</v>
      </c>
      <c r="B47" s="66" t="s">
        <v>182</v>
      </c>
      <c r="C47" s="16">
        <v>5455.1730000000007</v>
      </c>
      <c r="D47" s="16">
        <v>5455.1730000000007</v>
      </c>
      <c r="E47" s="16"/>
      <c r="F47" s="16">
        <v>0</v>
      </c>
      <c r="G47" s="16">
        <v>0</v>
      </c>
      <c r="H47" s="16">
        <v>0</v>
      </c>
      <c r="I47" s="16">
        <v>0</v>
      </c>
      <c r="J47" s="16">
        <v>0</v>
      </c>
      <c r="K47" s="16">
        <v>0</v>
      </c>
      <c r="L47" s="16">
        <v>0</v>
      </c>
      <c r="M47" s="16">
        <v>0</v>
      </c>
      <c r="N47" s="16">
        <v>0</v>
      </c>
      <c r="O47" s="16">
        <v>0</v>
      </c>
      <c r="P47" s="16">
        <v>0</v>
      </c>
      <c r="Q47" s="16">
        <v>0</v>
      </c>
      <c r="R47" s="44"/>
    </row>
    <row r="48" spans="1:18">
      <c r="A48" s="15" t="s">
        <v>114</v>
      </c>
      <c r="B48" s="66" t="s">
        <v>183</v>
      </c>
      <c r="C48" s="16">
        <v>3300.4879999999998</v>
      </c>
      <c r="D48" s="16">
        <v>3300.4879999999998</v>
      </c>
      <c r="E48" s="16"/>
      <c r="F48" s="16">
        <v>0</v>
      </c>
      <c r="G48" s="16">
        <v>0</v>
      </c>
      <c r="H48" s="16">
        <v>0</v>
      </c>
      <c r="I48" s="16">
        <v>0</v>
      </c>
      <c r="J48" s="16">
        <v>0</v>
      </c>
      <c r="K48" s="16">
        <v>0</v>
      </c>
      <c r="L48" s="16">
        <v>0</v>
      </c>
      <c r="M48" s="16">
        <v>0</v>
      </c>
      <c r="N48" s="16">
        <v>0</v>
      </c>
      <c r="O48" s="16">
        <v>0</v>
      </c>
      <c r="P48" s="16">
        <v>0</v>
      </c>
      <c r="Q48" s="16">
        <v>0</v>
      </c>
      <c r="R48" s="44"/>
    </row>
    <row r="49" spans="1:18">
      <c r="A49" s="15" t="s">
        <v>115</v>
      </c>
      <c r="B49" s="66" t="s">
        <v>184</v>
      </c>
      <c r="C49" s="16">
        <v>4648.24</v>
      </c>
      <c r="D49" s="16">
        <v>4648.24</v>
      </c>
      <c r="E49" s="16"/>
      <c r="F49" s="16">
        <v>0</v>
      </c>
      <c r="G49" s="16">
        <v>0</v>
      </c>
      <c r="H49" s="16">
        <v>0</v>
      </c>
      <c r="I49" s="16">
        <v>0</v>
      </c>
      <c r="J49" s="16">
        <v>0</v>
      </c>
      <c r="K49" s="16">
        <v>0</v>
      </c>
      <c r="L49" s="16">
        <v>0</v>
      </c>
      <c r="M49" s="16">
        <v>0</v>
      </c>
      <c r="N49" s="16">
        <v>0</v>
      </c>
      <c r="O49" s="16">
        <v>0</v>
      </c>
      <c r="P49" s="16">
        <v>0</v>
      </c>
      <c r="Q49" s="16">
        <v>0</v>
      </c>
      <c r="R49" s="44"/>
    </row>
    <row r="50" spans="1:18">
      <c r="A50" s="15" t="s">
        <v>124</v>
      </c>
      <c r="B50" s="66" t="s">
        <v>185</v>
      </c>
      <c r="C50" s="16">
        <v>4892.777</v>
      </c>
      <c r="D50" s="16">
        <v>4892.777</v>
      </c>
      <c r="E50" s="16"/>
      <c r="F50" s="16">
        <v>0</v>
      </c>
      <c r="G50" s="16">
        <v>0</v>
      </c>
      <c r="H50" s="16">
        <v>0</v>
      </c>
      <c r="I50" s="16">
        <v>0</v>
      </c>
      <c r="J50" s="16">
        <v>0</v>
      </c>
      <c r="K50" s="16">
        <v>0</v>
      </c>
      <c r="L50" s="16">
        <v>0</v>
      </c>
      <c r="M50" s="16">
        <v>0</v>
      </c>
      <c r="N50" s="16">
        <v>0</v>
      </c>
      <c r="O50" s="16">
        <v>0</v>
      </c>
      <c r="P50" s="16">
        <v>0</v>
      </c>
      <c r="Q50" s="16">
        <v>0</v>
      </c>
      <c r="R50" s="44"/>
    </row>
    <row r="51" spans="1:18">
      <c r="A51" s="15" t="s">
        <v>125</v>
      </c>
      <c r="B51" s="66" t="s">
        <v>186</v>
      </c>
      <c r="C51" s="16">
        <v>5139.1779999999999</v>
      </c>
      <c r="D51" s="16">
        <v>5139.1779999999999</v>
      </c>
      <c r="E51" s="16"/>
      <c r="F51" s="16">
        <v>0</v>
      </c>
      <c r="G51" s="16">
        <v>0</v>
      </c>
      <c r="H51" s="16">
        <v>0</v>
      </c>
      <c r="I51" s="16">
        <v>0</v>
      </c>
      <c r="J51" s="16">
        <v>0</v>
      </c>
      <c r="K51" s="16">
        <v>0</v>
      </c>
      <c r="L51" s="16">
        <v>0</v>
      </c>
      <c r="M51" s="16">
        <v>0</v>
      </c>
      <c r="N51" s="16">
        <v>0</v>
      </c>
      <c r="O51" s="16">
        <v>0</v>
      </c>
      <c r="P51" s="16">
        <v>0</v>
      </c>
      <c r="Q51" s="16">
        <v>0</v>
      </c>
      <c r="R51" s="44"/>
    </row>
    <row r="52" spans="1:18">
      <c r="A52" s="15" t="s">
        <v>126</v>
      </c>
      <c r="B52" s="66" t="s">
        <v>187</v>
      </c>
      <c r="C52" s="16">
        <v>4674.4889999999996</v>
      </c>
      <c r="D52" s="16">
        <v>4674.4889999999996</v>
      </c>
      <c r="E52" s="16"/>
      <c r="F52" s="16">
        <v>0</v>
      </c>
      <c r="G52" s="16">
        <v>0</v>
      </c>
      <c r="H52" s="16">
        <v>0</v>
      </c>
      <c r="I52" s="16">
        <v>0</v>
      </c>
      <c r="J52" s="16">
        <v>0</v>
      </c>
      <c r="K52" s="16">
        <v>0</v>
      </c>
      <c r="L52" s="16">
        <v>0</v>
      </c>
      <c r="M52" s="16">
        <v>0</v>
      </c>
      <c r="N52" s="16">
        <v>0</v>
      </c>
      <c r="O52" s="16">
        <v>0</v>
      </c>
      <c r="P52" s="16">
        <v>0</v>
      </c>
      <c r="Q52" s="16">
        <v>0</v>
      </c>
      <c r="R52" s="44"/>
    </row>
    <row r="53" spans="1:18">
      <c r="A53" s="15" t="s">
        <v>127</v>
      </c>
      <c r="B53" s="66" t="s">
        <v>188</v>
      </c>
      <c r="C53" s="16">
        <v>6308.0879999999997</v>
      </c>
      <c r="D53" s="16">
        <v>6308.0879999999997</v>
      </c>
      <c r="E53" s="16"/>
      <c r="F53" s="16">
        <v>0</v>
      </c>
      <c r="G53" s="16">
        <v>0</v>
      </c>
      <c r="H53" s="16">
        <v>0</v>
      </c>
      <c r="I53" s="16">
        <v>0</v>
      </c>
      <c r="J53" s="16">
        <v>0</v>
      </c>
      <c r="K53" s="16">
        <v>0</v>
      </c>
      <c r="L53" s="16">
        <v>0</v>
      </c>
      <c r="M53" s="16">
        <v>0</v>
      </c>
      <c r="N53" s="16">
        <v>0</v>
      </c>
      <c r="O53" s="16">
        <v>0</v>
      </c>
      <c r="P53" s="16">
        <v>0</v>
      </c>
      <c r="Q53" s="16">
        <v>0</v>
      </c>
      <c r="R53" s="44"/>
    </row>
    <row r="54" spans="1:18">
      <c r="A54" s="15" t="s">
        <v>128</v>
      </c>
      <c r="B54" s="66" t="s">
        <v>193</v>
      </c>
      <c r="C54" s="16">
        <v>3408.9459999999999</v>
      </c>
      <c r="D54" s="16">
        <v>3408.9459999999999</v>
      </c>
      <c r="E54" s="16"/>
      <c r="F54" s="16">
        <v>0</v>
      </c>
      <c r="G54" s="16">
        <v>0</v>
      </c>
      <c r="H54" s="16">
        <v>0</v>
      </c>
      <c r="I54" s="16">
        <v>0</v>
      </c>
      <c r="J54" s="16">
        <v>0</v>
      </c>
      <c r="K54" s="16">
        <v>0</v>
      </c>
      <c r="L54" s="16">
        <v>0</v>
      </c>
      <c r="M54" s="16">
        <v>0</v>
      </c>
      <c r="N54" s="16">
        <v>0</v>
      </c>
      <c r="O54" s="16">
        <v>0</v>
      </c>
      <c r="P54" s="16">
        <v>0</v>
      </c>
      <c r="Q54" s="16">
        <v>0</v>
      </c>
      <c r="R54" s="44"/>
    </row>
    <row r="55" spans="1:18">
      <c r="A55" s="15" t="s">
        <v>129</v>
      </c>
      <c r="B55" s="66" t="s">
        <v>194</v>
      </c>
      <c r="C55" s="16">
        <v>4520.4380000000001</v>
      </c>
      <c r="D55" s="16">
        <v>4520.4380000000001</v>
      </c>
      <c r="E55" s="16"/>
      <c r="F55" s="16">
        <v>0</v>
      </c>
      <c r="G55" s="16">
        <v>0</v>
      </c>
      <c r="H55" s="16">
        <v>0</v>
      </c>
      <c r="I55" s="16">
        <v>0</v>
      </c>
      <c r="J55" s="16">
        <v>0</v>
      </c>
      <c r="K55" s="16">
        <v>0</v>
      </c>
      <c r="L55" s="16">
        <v>0</v>
      </c>
      <c r="M55" s="16">
        <v>0</v>
      </c>
      <c r="N55" s="16">
        <v>0</v>
      </c>
      <c r="O55" s="16">
        <v>0</v>
      </c>
      <c r="P55" s="16">
        <v>0</v>
      </c>
      <c r="Q55" s="16">
        <v>0</v>
      </c>
      <c r="R55" s="44"/>
    </row>
    <row r="56" spans="1:18">
      <c r="A56" s="15" t="s">
        <v>130</v>
      </c>
      <c r="B56" s="66" t="s">
        <v>195</v>
      </c>
      <c r="C56" s="16">
        <v>5907.1100000000006</v>
      </c>
      <c r="D56" s="16">
        <v>5907.1100000000006</v>
      </c>
      <c r="E56" s="16"/>
      <c r="F56" s="16">
        <v>0</v>
      </c>
      <c r="G56" s="16">
        <v>0</v>
      </c>
      <c r="H56" s="16">
        <v>0</v>
      </c>
      <c r="I56" s="16">
        <v>0</v>
      </c>
      <c r="J56" s="16">
        <v>0</v>
      </c>
      <c r="K56" s="16">
        <v>0</v>
      </c>
      <c r="L56" s="16">
        <v>0</v>
      </c>
      <c r="M56" s="16">
        <v>0</v>
      </c>
      <c r="N56" s="16">
        <v>0</v>
      </c>
      <c r="O56" s="16">
        <v>0</v>
      </c>
      <c r="P56" s="16">
        <v>0</v>
      </c>
      <c r="Q56" s="16">
        <v>0</v>
      </c>
      <c r="R56" s="44"/>
    </row>
    <row r="57" spans="1:18">
      <c r="A57" s="15" t="s">
        <v>219</v>
      </c>
      <c r="B57" s="66" t="s">
        <v>196</v>
      </c>
      <c r="C57" s="16">
        <v>3776.7329999999997</v>
      </c>
      <c r="D57" s="16">
        <v>3776.7329999999997</v>
      </c>
      <c r="E57" s="16"/>
      <c r="F57" s="16">
        <v>0</v>
      </c>
      <c r="G57" s="16">
        <v>0</v>
      </c>
      <c r="H57" s="16">
        <v>0</v>
      </c>
      <c r="I57" s="16">
        <v>0</v>
      </c>
      <c r="J57" s="16">
        <v>0</v>
      </c>
      <c r="K57" s="16">
        <v>0</v>
      </c>
      <c r="L57" s="16">
        <v>0</v>
      </c>
      <c r="M57" s="16">
        <v>0</v>
      </c>
      <c r="N57" s="16">
        <v>0</v>
      </c>
      <c r="O57" s="16">
        <v>0</v>
      </c>
      <c r="P57" s="16">
        <v>0</v>
      </c>
      <c r="Q57" s="16">
        <v>0</v>
      </c>
      <c r="R57" s="44"/>
    </row>
    <row r="58" spans="1:18">
      <c r="A58" s="15" t="s">
        <v>220</v>
      </c>
      <c r="B58" s="66" t="s">
        <v>189</v>
      </c>
      <c r="C58" s="16">
        <v>5578.6070000000009</v>
      </c>
      <c r="D58" s="16">
        <v>5578.6070000000009</v>
      </c>
      <c r="E58" s="16"/>
      <c r="F58" s="16">
        <v>0</v>
      </c>
      <c r="G58" s="16">
        <v>0</v>
      </c>
      <c r="H58" s="16">
        <v>0</v>
      </c>
      <c r="I58" s="16">
        <v>0</v>
      </c>
      <c r="J58" s="16">
        <v>0</v>
      </c>
      <c r="K58" s="16">
        <v>0</v>
      </c>
      <c r="L58" s="16">
        <v>0</v>
      </c>
      <c r="M58" s="16">
        <v>0</v>
      </c>
      <c r="N58" s="16">
        <v>0</v>
      </c>
      <c r="O58" s="16">
        <v>0</v>
      </c>
      <c r="P58" s="16">
        <v>0</v>
      </c>
      <c r="Q58" s="16">
        <v>0</v>
      </c>
      <c r="R58" s="44"/>
    </row>
    <row r="59" spans="1:18">
      <c r="A59" s="15" t="s">
        <v>221</v>
      </c>
      <c r="B59" s="66" t="s">
        <v>190</v>
      </c>
      <c r="C59" s="16">
        <v>7224.6230000000005</v>
      </c>
      <c r="D59" s="16">
        <v>7224.6230000000005</v>
      </c>
      <c r="E59" s="16"/>
      <c r="F59" s="16">
        <v>0</v>
      </c>
      <c r="G59" s="16">
        <v>0</v>
      </c>
      <c r="H59" s="16">
        <v>0</v>
      </c>
      <c r="I59" s="16">
        <v>0</v>
      </c>
      <c r="J59" s="16">
        <v>0</v>
      </c>
      <c r="K59" s="16">
        <v>0</v>
      </c>
      <c r="L59" s="16">
        <v>0</v>
      </c>
      <c r="M59" s="16">
        <v>0</v>
      </c>
      <c r="N59" s="16">
        <v>0</v>
      </c>
      <c r="O59" s="16">
        <v>0</v>
      </c>
      <c r="P59" s="16">
        <v>0</v>
      </c>
      <c r="Q59" s="16">
        <v>0</v>
      </c>
      <c r="R59" s="44"/>
    </row>
    <row r="60" spans="1:18">
      <c r="A60" s="15" t="s">
        <v>222</v>
      </c>
      <c r="B60" s="66" t="s">
        <v>153</v>
      </c>
      <c r="C60" s="16">
        <v>4760.2889999999998</v>
      </c>
      <c r="D60" s="16">
        <v>4760.2889999999998</v>
      </c>
      <c r="E60" s="16"/>
      <c r="F60" s="16">
        <v>0</v>
      </c>
      <c r="G60" s="16">
        <v>0</v>
      </c>
      <c r="H60" s="16">
        <v>0</v>
      </c>
      <c r="I60" s="16">
        <v>0</v>
      </c>
      <c r="J60" s="16">
        <v>0</v>
      </c>
      <c r="K60" s="16">
        <v>0</v>
      </c>
      <c r="L60" s="16">
        <v>0</v>
      </c>
      <c r="M60" s="16">
        <v>0</v>
      </c>
      <c r="N60" s="16">
        <v>0</v>
      </c>
      <c r="O60" s="16">
        <v>0</v>
      </c>
      <c r="P60" s="16">
        <v>0</v>
      </c>
      <c r="Q60" s="16">
        <v>0</v>
      </c>
      <c r="R60" s="44"/>
    </row>
    <row r="61" spans="1:18" ht="31.2">
      <c r="A61" s="15" t="s">
        <v>223</v>
      </c>
      <c r="B61" s="66" t="s">
        <v>191</v>
      </c>
      <c r="C61" s="16">
        <v>4688.5060000000003</v>
      </c>
      <c r="D61" s="16">
        <v>4688.5060000000003</v>
      </c>
      <c r="E61" s="16"/>
      <c r="F61" s="16">
        <v>0</v>
      </c>
      <c r="G61" s="16">
        <v>0</v>
      </c>
      <c r="H61" s="16">
        <v>0</v>
      </c>
      <c r="I61" s="16">
        <v>0</v>
      </c>
      <c r="J61" s="16">
        <v>0</v>
      </c>
      <c r="K61" s="16">
        <v>0</v>
      </c>
      <c r="L61" s="16">
        <v>0</v>
      </c>
      <c r="M61" s="16">
        <v>0</v>
      </c>
      <c r="N61" s="16">
        <v>0</v>
      </c>
      <c r="O61" s="16">
        <v>0</v>
      </c>
      <c r="P61" s="16">
        <v>0</v>
      </c>
      <c r="Q61" s="16">
        <v>0</v>
      </c>
      <c r="R61" s="44"/>
    </row>
    <row r="62" spans="1:18">
      <c r="A62" s="15" t="s">
        <v>224</v>
      </c>
      <c r="B62" s="66" t="s">
        <v>192</v>
      </c>
      <c r="C62" s="16">
        <v>3686.643</v>
      </c>
      <c r="D62" s="16">
        <v>3686.643</v>
      </c>
      <c r="E62" s="16"/>
      <c r="F62" s="16">
        <v>0</v>
      </c>
      <c r="G62" s="16">
        <v>0</v>
      </c>
      <c r="H62" s="16">
        <v>0</v>
      </c>
      <c r="I62" s="16">
        <v>0</v>
      </c>
      <c r="J62" s="16">
        <v>0</v>
      </c>
      <c r="K62" s="16">
        <v>0</v>
      </c>
      <c r="L62" s="16">
        <v>0</v>
      </c>
      <c r="M62" s="16">
        <v>0</v>
      </c>
      <c r="N62" s="16">
        <v>0</v>
      </c>
      <c r="O62" s="16">
        <v>0</v>
      </c>
      <c r="P62" s="16">
        <v>0</v>
      </c>
      <c r="Q62" s="16">
        <v>0</v>
      </c>
      <c r="R62" s="44"/>
    </row>
    <row r="63" spans="1:18">
      <c r="A63" s="15" t="s">
        <v>225</v>
      </c>
      <c r="B63" s="66" t="s">
        <v>155</v>
      </c>
      <c r="C63" s="16">
        <v>8768.1540000000005</v>
      </c>
      <c r="D63" s="16">
        <v>8768.1540000000005</v>
      </c>
      <c r="E63" s="16"/>
      <c r="F63" s="16">
        <v>0</v>
      </c>
      <c r="G63" s="16">
        <v>0</v>
      </c>
      <c r="H63" s="16">
        <v>0</v>
      </c>
      <c r="I63" s="16">
        <v>0</v>
      </c>
      <c r="J63" s="16">
        <v>0</v>
      </c>
      <c r="K63" s="16">
        <v>0</v>
      </c>
      <c r="L63" s="16">
        <v>0</v>
      </c>
      <c r="M63" s="16">
        <v>0</v>
      </c>
      <c r="N63" s="16">
        <v>0</v>
      </c>
      <c r="O63" s="16">
        <v>0</v>
      </c>
      <c r="P63" s="16">
        <v>0</v>
      </c>
      <c r="Q63" s="16">
        <v>0</v>
      </c>
      <c r="R63" s="44"/>
    </row>
    <row r="64" spans="1:18">
      <c r="A64" s="15" t="s">
        <v>226</v>
      </c>
      <c r="B64" s="66" t="s">
        <v>156</v>
      </c>
      <c r="C64" s="16">
        <v>7388.1900000000005</v>
      </c>
      <c r="D64" s="16">
        <v>7388.1900000000005</v>
      </c>
      <c r="E64" s="16"/>
      <c r="F64" s="16">
        <v>0</v>
      </c>
      <c r="G64" s="16">
        <v>0</v>
      </c>
      <c r="H64" s="16">
        <v>0</v>
      </c>
      <c r="I64" s="16">
        <v>0</v>
      </c>
      <c r="J64" s="16">
        <v>0</v>
      </c>
      <c r="K64" s="16">
        <v>0</v>
      </c>
      <c r="L64" s="16">
        <v>0</v>
      </c>
      <c r="M64" s="16">
        <v>0</v>
      </c>
      <c r="N64" s="16">
        <v>0</v>
      </c>
      <c r="O64" s="16">
        <v>0</v>
      </c>
      <c r="P64" s="16">
        <v>0</v>
      </c>
      <c r="Q64" s="16">
        <v>0</v>
      </c>
      <c r="R64" s="44"/>
    </row>
    <row r="65" spans="1:18">
      <c r="A65" s="15" t="s">
        <v>227</v>
      </c>
      <c r="B65" s="66" t="s">
        <v>157</v>
      </c>
      <c r="C65" s="16">
        <v>9998.9259999999995</v>
      </c>
      <c r="D65" s="16">
        <v>9998.9259999999995</v>
      </c>
      <c r="E65" s="16"/>
      <c r="F65" s="16">
        <v>0</v>
      </c>
      <c r="G65" s="16">
        <v>0</v>
      </c>
      <c r="H65" s="16">
        <v>0</v>
      </c>
      <c r="I65" s="16">
        <v>0</v>
      </c>
      <c r="J65" s="16">
        <v>0</v>
      </c>
      <c r="K65" s="16">
        <v>0</v>
      </c>
      <c r="L65" s="16">
        <v>0</v>
      </c>
      <c r="M65" s="16">
        <v>0</v>
      </c>
      <c r="N65" s="16">
        <v>0</v>
      </c>
      <c r="O65" s="16">
        <v>0</v>
      </c>
      <c r="P65" s="16">
        <v>0</v>
      </c>
      <c r="Q65" s="16">
        <v>0</v>
      </c>
      <c r="R65" s="44"/>
    </row>
    <row r="66" spans="1:18">
      <c r="A66" s="15" t="s">
        <v>228</v>
      </c>
      <c r="B66" s="66" t="s">
        <v>158</v>
      </c>
      <c r="C66" s="16">
        <v>9974.8790000000008</v>
      </c>
      <c r="D66" s="16">
        <v>9974.8790000000008</v>
      </c>
      <c r="E66" s="16"/>
      <c r="F66" s="16">
        <v>0</v>
      </c>
      <c r="G66" s="16">
        <v>0</v>
      </c>
      <c r="H66" s="16">
        <v>0</v>
      </c>
      <c r="I66" s="16">
        <v>0</v>
      </c>
      <c r="J66" s="16">
        <v>0</v>
      </c>
      <c r="K66" s="16">
        <v>0</v>
      </c>
      <c r="L66" s="16">
        <v>0</v>
      </c>
      <c r="M66" s="16">
        <v>0</v>
      </c>
      <c r="N66" s="16">
        <v>0</v>
      </c>
      <c r="O66" s="16">
        <v>0</v>
      </c>
      <c r="P66" s="16">
        <v>0</v>
      </c>
      <c r="Q66" s="16">
        <v>0</v>
      </c>
      <c r="R66" s="44"/>
    </row>
    <row r="67" spans="1:18">
      <c r="A67" s="15" t="s">
        <v>229</v>
      </c>
      <c r="B67" s="66" t="s">
        <v>159</v>
      </c>
      <c r="C67" s="16">
        <v>8961.9380000000001</v>
      </c>
      <c r="D67" s="16">
        <v>8961.9380000000001</v>
      </c>
      <c r="E67" s="16"/>
      <c r="F67" s="16">
        <v>0</v>
      </c>
      <c r="G67" s="16">
        <v>0</v>
      </c>
      <c r="H67" s="16">
        <v>0</v>
      </c>
      <c r="I67" s="16">
        <v>0</v>
      </c>
      <c r="J67" s="16">
        <v>0</v>
      </c>
      <c r="K67" s="16">
        <v>0</v>
      </c>
      <c r="L67" s="16">
        <v>0</v>
      </c>
      <c r="M67" s="16">
        <v>0</v>
      </c>
      <c r="N67" s="16">
        <v>0</v>
      </c>
      <c r="O67" s="16">
        <v>0</v>
      </c>
      <c r="P67" s="16">
        <v>0</v>
      </c>
      <c r="Q67" s="16">
        <v>0</v>
      </c>
      <c r="R67" s="44"/>
    </row>
    <row r="68" spans="1:18">
      <c r="A68" s="15" t="s">
        <v>230</v>
      </c>
      <c r="B68" s="66" t="s">
        <v>160</v>
      </c>
      <c r="C68" s="16">
        <v>13332.814</v>
      </c>
      <c r="D68" s="16">
        <v>13332.814</v>
      </c>
      <c r="E68" s="16"/>
      <c r="F68" s="16">
        <v>0</v>
      </c>
      <c r="G68" s="16">
        <v>0</v>
      </c>
      <c r="H68" s="16">
        <v>0</v>
      </c>
      <c r="I68" s="16">
        <v>0</v>
      </c>
      <c r="J68" s="16">
        <v>0</v>
      </c>
      <c r="K68" s="16">
        <v>0</v>
      </c>
      <c r="L68" s="16">
        <v>0</v>
      </c>
      <c r="M68" s="16">
        <v>0</v>
      </c>
      <c r="N68" s="16">
        <v>0</v>
      </c>
      <c r="O68" s="16">
        <v>0</v>
      </c>
      <c r="P68" s="16">
        <v>0</v>
      </c>
      <c r="Q68" s="16">
        <v>0</v>
      </c>
      <c r="R68" s="44"/>
    </row>
    <row r="69" spans="1:18">
      <c r="A69" s="15" t="s">
        <v>231</v>
      </c>
      <c r="B69" s="66" t="s">
        <v>161</v>
      </c>
      <c r="C69" s="16">
        <v>9855.7289999999994</v>
      </c>
      <c r="D69" s="16">
        <v>9855.7289999999994</v>
      </c>
      <c r="E69" s="16"/>
      <c r="F69" s="16">
        <v>0</v>
      </c>
      <c r="G69" s="16">
        <v>0</v>
      </c>
      <c r="H69" s="16">
        <v>0</v>
      </c>
      <c r="I69" s="16">
        <v>0</v>
      </c>
      <c r="J69" s="16">
        <v>0</v>
      </c>
      <c r="K69" s="16">
        <v>0</v>
      </c>
      <c r="L69" s="16">
        <v>0</v>
      </c>
      <c r="M69" s="16">
        <v>0</v>
      </c>
      <c r="N69" s="16">
        <v>0</v>
      </c>
      <c r="O69" s="16">
        <v>0</v>
      </c>
      <c r="P69" s="16">
        <v>0</v>
      </c>
      <c r="Q69" s="16">
        <v>0</v>
      </c>
      <c r="R69" s="44"/>
    </row>
    <row r="70" spans="1:18">
      <c r="A70" s="15" t="s">
        <v>232</v>
      </c>
      <c r="B70" s="66" t="s">
        <v>162</v>
      </c>
      <c r="C70" s="16">
        <v>8865.2820000000011</v>
      </c>
      <c r="D70" s="16">
        <v>8865.2820000000011</v>
      </c>
      <c r="E70" s="16"/>
      <c r="F70" s="16">
        <v>0</v>
      </c>
      <c r="G70" s="16">
        <v>0</v>
      </c>
      <c r="H70" s="16">
        <v>0</v>
      </c>
      <c r="I70" s="16">
        <v>0</v>
      </c>
      <c r="J70" s="16">
        <v>0</v>
      </c>
      <c r="K70" s="16">
        <v>0</v>
      </c>
      <c r="L70" s="16">
        <v>0</v>
      </c>
      <c r="M70" s="16">
        <v>0</v>
      </c>
      <c r="N70" s="16">
        <v>0</v>
      </c>
      <c r="O70" s="16">
        <v>0</v>
      </c>
      <c r="P70" s="16">
        <v>0</v>
      </c>
      <c r="Q70" s="16">
        <v>0</v>
      </c>
      <c r="R70" s="44"/>
    </row>
    <row r="71" spans="1:18">
      <c r="A71" s="15" t="s">
        <v>233</v>
      </c>
      <c r="B71" s="66" t="s">
        <v>163</v>
      </c>
      <c r="C71" s="16">
        <v>8460.134</v>
      </c>
      <c r="D71" s="16">
        <v>8460.134</v>
      </c>
      <c r="E71" s="16"/>
      <c r="F71" s="16">
        <v>0</v>
      </c>
      <c r="G71" s="16">
        <v>0</v>
      </c>
      <c r="H71" s="16">
        <v>0</v>
      </c>
      <c r="I71" s="16">
        <v>0</v>
      </c>
      <c r="J71" s="16">
        <v>0</v>
      </c>
      <c r="K71" s="16">
        <v>0</v>
      </c>
      <c r="L71" s="16">
        <v>0</v>
      </c>
      <c r="M71" s="16">
        <v>0</v>
      </c>
      <c r="N71" s="16">
        <v>0</v>
      </c>
      <c r="O71" s="16">
        <v>0</v>
      </c>
      <c r="P71" s="16">
        <v>0</v>
      </c>
      <c r="Q71" s="16">
        <v>0</v>
      </c>
      <c r="R71" s="44"/>
    </row>
    <row r="72" spans="1:18">
      <c r="A72" s="15" t="s">
        <v>234</v>
      </c>
      <c r="B72" s="66" t="s">
        <v>164</v>
      </c>
      <c r="C72" s="16">
        <v>9745.2799999999988</v>
      </c>
      <c r="D72" s="16">
        <v>9745.2799999999988</v>
      </c>
      <c r="E72" s="16"/>
      <c r="F72" s="16">
        <v>0</v>
      </c>
      <c r="G72" s="16">
        <v>0</v>
      </c>
      <c r="H72" s="16">
        <v>0</v>
      </c>
      <c r="I72" s="16">
        <v>0</v>
      </c>
      <c r="J72" s="16">
        <v>0</v>
      </c>
      <c r="K72" s="16">
        <v>0</v>
      </c>
      <c r="L72" s="16">
        <v>0</v>
      </c>
      <c r="M72" s="16">
        <v>0</v>
      </c>
      <c r="N72" s="16">
        <v>0</v>
      </c>
      <c r="O72" s="16">
        <v>0</v>
      </c>
      <c r="P72" s="16">
        <v>0</v>
      </c>
      <c r="Q72" s="16">
        <v>0</v>
      </c>
      <c r="R72" s="44"/>
    </row>
    <row r="73" spans="1:18">
      <c r="A73" s="15" t="s">
        <v>235</v>
      </c>
      <c r="B73" s="66" t="s">
        <v>165</v>
      </c>
      <c r="C73" s="16">
        <v>8315.616</v>
      </c>
      <c r="D73" s="16">
        <v>8315.616</v>
      </c>
      <c r="E73" s="16"/>
      <c r="F73" s="16">
        <v>0</v>
      </c>
      <c r="G73" s="16">
        <v>0</v>
      </c>
      <c r="H73" s="16">
        <v>0</v>
      </c>
      <c r="I73" s="16">
        <v>0</v>
      </c>
      <c r="J73" s="16">
        <v>0</v>
      </c>
      <c r="K73" s="16">
        <v>0</v>
      </c>
      <c r="L73" s="16">
        <v>0</v>
      </c>
      <c r="M73" s="16">
        <v>0</v>
      </c>
      <c r="N73" s="16">
        <v>0</v>
      </c>
      <c r="O73" s="16">
        <v>0</v>
      </c>
      <c r="P73" s="16">
        <v>0</v>
      </c>
      <c r="Q73" s="16">
        <v>0</v>
      </c>
      <c r="R73" s="44"/>
    </row>
    <row r="74" spans="1:18" ht="31.2">
      <c r="A74" s="15" t="s">
        <v>236</v>
      </c>
      <c r="B74" s="66" t="s">
        <v>166</v>
      </c>
      <c r="C74" s="16">
        <v>12323.309000000001</v>
      </c>
      <c r="D74" s="16">
        <v>12323.309000000001</v>
      </c>
      <c r="E74" s="16"/>
      <c r="F74" s="16">
        <v>0</v>
      </c>
      <c r="G74" s="16">
        <v>0</v>
      </c>
      <c r="H74" s="16">
        <v>0</v>
      </c>
      <c r="I74" s="16">
        <v>0</v>
      </c>
      <c r="J74" s="16">
        <v>0</v>
      </c>
      <c r="K74" s="16">
        <v>0</v>
      </c>
      <c r="L74" s="16">
        <v>0</v>
      </c>
      <c r="M74" s="16">
        <v>0</v>
      </c>
      <c r="N74" s="16">
        <v>0</v>
      </c>
      <c r="O74" s="16">
        <v>0</v>
      </c>
      <c r="P74" s="16">
        <v>0</v>
      </c>
      <c r="Q74" s="16">
        <v>0</v>
      </c>
      <c r="R74" s="44"/>
    </row>
    <row r="75" spans="1:18">
      <c r="A75" s="15" t="s">
        <v>237</v>
      </c>
      <c r="B75" s="66" t="s">
        <v>167</v>
      </c>
      <c r="C75" s="16">
        <v>17675.084000000003</v>
      </c>
      <c r="D75" s="16">
        <v>17675.084000000003</v>
      </c>
      <c r="E75" s="16"/>
      <c r="F75" s="16">
        <v>0</v>
      </c>
      <c r="G75" s="16">
        <v>0</v>
      </c>
      <c r="H75" s="16">
        <v>0</v>
      </c>
      <c r="I75" s="16">
        <v>0</v>
      </c>
      <c r="J75" s="16">
        <v>0</v>
      </c>
      <c r="K75" s="16">
        <v>0</v>
      </c>
      <c r="L75" s="16">
        <v>0</v>
      </c>
      <c r="M75" s="16">
        <v>0</v>
      </c>
      <c r="N75" s="16">
        <v>0</v>
      </c>
      <c r="O75" s="16">
        <v>0</v>
      </c>
      <c r="P75" s="16">
        <v>0</v>
      </c>
      <c r="Q75" s="16">
        <v>0</v>
      </c>
      <c r="R75" s="44"/>
    </row>
    <row r="76" spans="1:18">
      <c r="A76" s="15" t="s">
        <v>238</v>
      </c>
      <c r="B76" s="66" t="s">
        <v>168</v>
      </c>
      <c r="C76" s="16">
        <v>11556.264999999999</v>
      </c>
      <c r="D76" s="16">
        <v>11556.264999999999</v>
      </c>
      <c r="E76" s="16"/>
      <c r="F76" s="16">
        <v>0</v>
      </c>
      <c r="G76" s="16">
        <v>0</v>
      </c>
      <c r="H76" s="16">
        <v>0</v>
      </c>
      <c r="I76" s="16">
        <v>0</v>
      </c>
      <c r="J76" s="16">
        <v>0</v>
      </c>
      <c r="K76" s="16">
        <v>0</v>
      </c>
      <c r="L76" s="16">
        <v>0</v>
      </c>
      <c r="M76" s="16">
        <v>0</v>
      </c>
      <c r="N76" s="16">
        <v>0</v>
      </c>
      <c r="O76" s="16">
        <v>0</v>
      </c>
      <c r="P76" s="16">
        <v>0</v>
      </c>
      <c r="Q76" s="16">
        <v>0</v>
      </c>
      <c r="R76" s="44"/>
    </row>
    <row r="77" spans="1:18">
      <c r="A77" s="15" t="s">
        <v>239</v>
      </c>
      <c r="B77" s="66" t="s">
        <v>169</v>
      </c>
      <c r="C77" s="16">
        <v>13388.041000000001</v>
      </c>
      <c r="D77" s="16">
        <v>13388.041000000001</v>
      </c>
      <c r="E77" s="16"/>
      <c r="F77" s="16">
        <v>0</v>
      </c>
      <c r="G77" s="16">
        <v>0</v>
      </c>
      <c r="H77" s="16">
        <v>0</v>
      </c>
      <c r="I77" s="16">
        <v>0</v>
      </c>
      <c r="J77" s="16">
        <v>0</v>
      </c>
      <c r="K77" s="16">
        <v>0</v>
      </c>
      <c r="L77" s="16">
        <v>0</v>
      </c>
      <c r="M77" s="16">
        <v>0</v>
      </c>
      <c r="N77" s="16">
        <v>0</v>
      </c>
      <c r="O77" s="16">
        <v>0</v>
      </c>
      <c r="P77" s="16">
        <v>0</v>
      </c>
      <c r="Q77" s="16">
        <v>0</v>
      </c>
      <c r="R77" s="44"/>
    </row>
    <row r="78" spans="1:18">
      <c r="A78" s="15" t="s">
        <v>240</v>
      </c>
      <c r="B78" s="66" t="s">
        <v>170</v>
      </c>
      <c r="C78" s="16">
        <v>18674.536</v>
      </c>
      <c r="D78" s="16">
        <v>18674.536</v>
      </c>
      <c r="E78" s="16"/>
      <c r="F78" s="16">
        <v>0</v>
      </c>
      <c r="G78" s="16">
        <v>0</v>
      </c>
      <c r="H78" s="16">
        <v>0</v>
      </c>
      <c r="I78" s="16">
        <v>0</v>
      </c>
      <c r="J78" s="16">
        <v>0</v>
      </c>
      <c r="K78" s="16">
        <v>0</v>
      </c>
      <c r="L78" s="16">
        <v>0</v>
      </c>
      <c r="M78" s="16">
        <v>0</v>
      </c>
      <c r="N78" s="16">
        <v>0</v>
      </c>
      <c r="O78" s="16">
        <v>0</v>
      </c>
      <c r="P78" s="16">
        <v>0</v>
      </c>
      <c r="Q78" s="16">
        <v>0</v>
      </c>
      <c r="R78" s="44"/>
    </row>
    <row r="79" spans="1:18">
      <c r="A79" s="15" t="s">
        <v>241</v>
      </c>
      <c r="B79" s="66" t="s">
        <v>171</v>
      </c>
      <c r="C79" s="16">
        <v>11591.8</v>
      </c>
      <c r="D79" s="16">
        <v>11591.8</v>
      </c>
      <c r="E79" s="16"/>
      <c r="F79" s="16">
        <v>0</v>
      </c>
      <c r="G79" s="16">
        <v>0</v>
      </c>
      <c r="H79" s="16">
        <v>0</v>
      </c>
      <c r="I79" s="16">
        <v>0</v>
      </c>
      <c r="J79" s="16">
        <v>0</v>
      </c>
      <c r="K79" s="16">
        <v>0</v>
      </c>
      <c r="L79" s="16">
        <v>0</v>
      </c>
      <c r="M79" s="16">
        <v>0</v>
      </c>
      <c r="N79" s="16">
        <v>0</v>
      </c>
      <c r="O79" s="16">
        <v>0</v>
      </c>
      <c r="P79" s="16">
        <v>0</v>
      </c>
      <c r="Q79" s="16">
        <v>0</v>
      </c>
      <c r="R79" s="44"/>
    </row>
    <row r="80" spans="1:18">
      <c r="A80" s="15" t="s">
        <v>242</v>
      </c>
      <c r="B80" s="66" t="s">
        <v>173</v>
      </c>
      <c r="C80" s="16">
        <v>10135.204</v>
      </c>
      <c r="D80" s="16">
        <v>10135.204</v>
      </c>
      <c r="E80" s="16"/>
      <c r="F80" s="16">
        <v>0</v>
      </c>
      <c r="G80" s="16">
        <v>0</v>
      </c>
      <c r="H80" s="16">
        <v>0</v>
      </c>
      <c r="I80" s="16">
        <v>0</v>
      </c>
      <c r="J80" s="16">
        <v>0</v>
      </c>
      <c r="K80" s="16">
        <v>0</v>
      </c>
      <c r="L80" s="16">
        <v>0</v>
      </c>
      <c r="M80" s="16">
        <v>0</v>
      </c>
      <c r="N80" s="16">
        <v>0</v>
      </c>
      <c r="O80" s="16">
        <v>0</v>
      </c>
      <c r="P80" s="16">
        <v>0</v>
      </c>
      <c r="Q80" s="16">
        <v>0</v>
      </c>
      <c r="R80" s="44"/>
    </row>
    <row r="81" spans="1:18">
      <c r="A81" s="15" t="s">
        <v>243</v>
      </c>
      <c r="B81" s="66" t="s">
        <v>174</v>
      </c>
      <c r="C81" s="16">
        <v>6740.1309999999994</v>
      </c>
      <c r="D81" s="16">
        <v>6740.1309999999994</v>
      </c>
      <c r="E81" s="16"/>
      <c r="F81" s="16">
        <v>0</v>
      </c>
      <c r="G81" s="16">
        <v>0</v>
      </c>
      <c r="H81" s="16">
        <v>0</v>
      </c>
      <c r="I81" s="16">
        <v>0</v>
      </c>
      <c r="J81" s="16">
        <v>0</v>
      </c>
      <c r="K81" s="16">
        <v>0</v>
      </c>
      <c r="L81" s="16">
        <v>0</v>
      </c>
      <c r="M81" s="16">
        <v>0</v>
      </c>
      <c r="N81" s="16">
        <v>0</v>
      </c>
      <c r="O81" s="16">
        <v>0</v>
      </c>
      <c r="P81" s="16">
        <v>0</v>
      </c>
      <c r="Q81" s="16">
        <v>0</v>
      </c>
      <c r="R81" s="44"/>
    </row>
    <row r="82" spans="1:18">
      <c r="A82" s="15" t="s">
        <v>244</v>
      </c>
      <c r="B82" s="66" t="s">
        <v>175</v>
      </c>
      <c r="C82" s="16">
        <v>6548.4709999999995</v>
      </c>
      <c r="D82" s="16">
        <v>6548.4709999999995</v>
      </c>
      <c r="E82" s="16"/>
      <c r="F82" s="16">
        <v>0</v>
      </c>
      <c r="G82" s="16">
        <v>0</v>
      </c>
      <c r="H82" s="16">
        <v>0</v>
      </c>
      <c r="I82" s="16">
        <v>0</v>
      </c>
      <c r="J82" s="16">
        <v>0</v>
      </c>
      <c r="K82" s="16">
        <v>0</v>
      </c>
      <c r="L82" s="16">
        <v>0</v>
      </c>
      <c r="M82" s="16">
        <v>0</v>
      </c>
      <c r="N82" s="16">
        <v>0</v>
      </c>
      <c r="O82" s="16">
        <v>0</v>
      </c>
      <c r="P82" s="16">
        <v>0</v>
      </c>
      <c r="Q82" s="16">
        <v>0</v>
      </c>
      <c r="R82" s="44"/>
    </row>
    <row r="83" spans="1:18">
      <c r="A83" s="15" t="s">
        <v>245</v>
      </c>
      <c r="B83" s="66" t="s">
        <v>176</v>
      </c>
      <c r="C83" s="16">
        <v>5900.5219999999999</v>
      </c>
      <c r="D83" s="16">
        <v>5900.5219999999999</v>
      </c>
      <c r="E83" s="16"/>
      <c r="F83" s="16">
        <v>0</v>
      </c>
      <c r="G83" s="16">
        <v>0</v>
      </c>
      <c r="H83" s="16">
        <v>0</v>
      </c>
      <c r="I83" s="16">
        <v>0</v>
      </c>
      <c r="J83" s="16">
        <v>0</v>
      </c>
      <c r="K83" s="16">
        <v>0</v>
      </c>
      <c r="L83" s="16">
        <v>0</v>
      </c>
      <c r="M83" s="16">
        <v>0</v>
      </c>
      <c r="N83" s="16">
        <v>0</v>
      </c>
      <c r="O83" s="16">
        <v>0</v>
      </c>
      <c r="P83" s="16">
        <v>0</v>
      </c>
      <c r="Q83" s="16">
        <v>0</v>
      </c>
      <c r="R83" s="44"/>
    </row>
    <row r="84" spans="1:18">
      <c r="A84" s="15" t="s">
        <v>246</v>
      </c>
      <c r="B84" s="66" t="s">
        <v>177</v>
      </c>
      <c r="C84" s="16">
        <v>6093.0579999999991</v>
      </c>
      <c r="D84" s="16">
        <v>6093.0579999999991</v>
      </c>
      <c r="E84" s="16"/>
      <c r="F84" s="16">
        <v>0</v>
      </c>
      <c r="G84" s="16">
        <v>0</v>
      </c>
      <c r="H84" s="16">
        <v>0</v>
      </c>
      <c r="I84" s="16">
        <v>0</v>
      </c>
      <c r="J84" s="16">
        <v>0</v>
      </c>
      <c r="K84" s="16">
        <v>0</v>
      </c>
      <c r="L84" s="16">
        <v>0</v>
      </c>
      <c r="M84" s="16">
        <v>0</v>
      </c>
      <c r="N84" s="16">
        <v>0</v>
      </c>
      <c r="O84" s="16">
        <v>0</v>
      </c>
      <c r="P84" s="16">
        <v>0</v>
      </c>
      <c r="Q84" s="16">
        <v>0</v>
      </c>
      <c r="R84" s="44"/>
    </row>
    <row r="85" spans="1:18">
      <c r="A85" s="15" t="s">
        <v>247</v>
      </c>
      <c r="B85" s="66" t="s">
        <v>178</v>
      </c>
      <c r="C85" s="16">
        <v>10764.246999999999</v>
      </c>
      <c r="D85" s="16">
        <v>10764.246999999999</v>
      </c>
      <c r="E85" s="16"/>
      <c r="F85" s="16">
        <v>0</v>
      </c>
      <c r="G85" s="16">
        <v>0</v>
      </c>
      <c r="H85" s="16">
        <v>0</v>
      </c>
      <c r="I85" s="16">
        <v>0</v>
      </c>
      <c r="J85" s="16">
        <v>0</v>
      </c>
      <c r="K85" s="16">
        <v>0</v>
      </c>
      <c r="L85" s="16">
        <v>0</v>
      </c>
      <c r="M85" s="16">
        <v>0</v>
      </c>
      <c r="N85" s="16">
        <v>0</v>
      </c>
      <c r="O85" s="16">
        <v>0</v>
      </c>
      <c r="P85" s="16">
        <v>0</v>
      </c>
      <c r="Q85" s="16">
        <v>0</v>
      </c>
      <c r="R85" s="44"/>
    </row>
    <row r="86" spans="1:18" ht="31.2">
      <c r="A86" s="15" t="s">
        <v>248</v>
      </c>
      <c r="B86" s="66" t="s">
        <v>179</v>
      </c>
      <c r="C86" s="16">
        <v>15108.179</v>
      </c>
      <c r="D86" s="16">
        <v>15108.179</v>
      </c>
      <c r="E86" s="16"/>
      <c r="F86" s="16">
        <v>0</v>
      </c>
      <c r="G86" s="16">
        <v>0</v>
      </c>
      <c r="H86" s="16">
        <v>0</v>
      </c>
      <c r="I86" s="16">
        <v>0</v>
      </c>
      <c r="J86" s="16">
        <v>0</v>
      </c>
      <c r="K86" s="16">
        <v>0</v>
      </c>
      <c r="L86" s="16">
        <v>0</v>
      </c>
      <c r="M86" s="16">
        <v>0</v>
      </c>
      <c r="N86" s="16">
        <v>0</v>
      </c>
      <c r="O86" s="16">
        <v>0</v>
      </c>
      <c r="P86" s="16">
        <v>0</v>
      </c>
      <c r="Q86" s="16">
        <v>0</v>
      </c>
      <c r="R86" s="44"/>
    </row>
    <row r="87" spans="1:18">
      <c r="A87" s="15" t="s">
        <v>249</v>
      </c>
      <c r="B87" s="66" t="s">
        <v>180</v>
      </c>
      <c r="C87" s="16">
        <v>6721.5309999999999</v>
      </c>
      <c r="D87" s="16">
        <v>6721.5309999999999</v>
      </c>
      <c r="E87" s="16"/>
      <c r="F87" s="16">
        <v>0</v>
      </c>
      <c r="G87" s="16">
        <v>0</v>
      </c>
      <c r="H87" s="16">
        <v>0</v>
      </c>
      <c r="I87" s="16">
        <v>0</v>
      </c>
      <c r="J87" s="16">
        <v>0</v>
      </c>
      <c r="K87" s="16">
        <v>0</v>
      </c>
      <c r="L87" s="16">
        <v>0</v>
      </c>
      <c r="M87" s="16">
        <v>0</v>
      </c>
      <c r="N87" s="16">
        <v>0</v>
      </c>
      <c r="O87" s="16">
        <v>0</v>
      </c>
      <c r="P87" s="16">
        <v>0</v>
      </c>
      <c r="Q87" s="16">
        <v>0</v>
      </c>
      <c r="R87" s="44"/>
    </row>
    <row r="88" spans="1:18">
      <c r="A88" s="15" t="s">
        <v>250</v>
      </c>
      <c r="B88" s="66" t="s">
        <v>147</v>
      </c>
      <c r="C88" s="16">
        <v>27192.777999999998</v>
      </c>
      <c r="D88" s="16">
        <v>3645.8959999999997</v>
      </c>
      <c r="E88" s="16"/>
      <c r="F88" s="16">
        <v>0</v>
      </c>
      <c r="G88" s="16">
        <v>0</v>
      </c>
      <c r="H88" s="16">
        <v>0</v>
      </c>
      <c r="I88" s="16">
        <v>0</v>
      </c>
      <c r="J88" s="16">
        <v>0</v>
      </c>
      <c r="K88" s="16">
        <v>0</v>
      </c>
      <c r="L88" s="16">
        <v>0</v>
      </c>
      <c r="M88" s="16">
        <v>8915.866</v>
      </c>
      <c r="N88" s="16">
        <v>1892.4949999999999</v>
      </c>
      <c r="O88" s="16">
        <v>0</v>
      </c>
      <c r="P88" s="16">
        <v>1972.95</v>
      </c>
      <c r="Q88" s="16">
        <v>10765.571</v>
      </c>
      <c r="R88" s="44"/>
    </row>
    <row r="89" spans="1:18" ht="31.2">
      <c r="A89" s="15" t="s">
        <v>251</v>
      </c>
      <c r="B89" s="66" t="s">
        <v>264</v>
      </c>
      <c r="C89" s="16">
        <v>1466</v>
      </c>
      <c r="D89" s="16">
        <v>704</v>
      </c>
      <c r="E89" s="16"/>
      <c r="F89" s="16">
        <v>10</v>
      </c>
      <c r="G89" s="16">
        <v>11</v>
      </c>
      <c r="H89" s="16">
        <v>0</v>
      </c>
      <c r="I89" s="16">
        <v>18</v>
      </c>
      <c r="J89" s="16">
        <v>5</v>
      </c>
      <c r="K89" s="16">
        <v>19</v>
      </c>
      <c r="L89" s="16">
        <v>33</v>
      </c>
      <c r="M89" s="16">
        <v>360</v>
      </c>
      <c r="N89" s="16">
        <v>43</v>
      </c>
      <c r="O89" s="16">
        <v>11</v>
      </c>
      <c r="P89" s="16">
        <v>41</v>
      </c>
      <c r="Q89" s="16">
        <v>211</v>
      </c>
      <c r="R89" s="44"/>
    </row>
    <row r="90" spans="1:18" ht="31.2">
      <c r="A90" s="15" t="s">
        <v>263</v>
      </c>
      <c r="B90" s="66" t="s">
        <v>259</v>
      </c>
      <c r="C90" s="16">
        <v>20</v>
      </c>
      <c r="D90" s="16">
        <v>0</v>
      </c>
      <c r="E90" s="16"/>
      <c r="F90" s="16">
        <v>0</v>
      </c>
      <c r="G90" s="16">
        <v>0</v>
      </c>
      <c r="H90" s="16">
        <v>0</v>
      </c>
      <c r="I90" s="16">
        <v>20</v>
      </c>
      <c r="J90" s="16">
        <v>0</v>
      </c>
      <c r="K90" s="16">
        <v>0</v>
      </c>
      <c r="L90" s="16">
        <v>0</v>
      </c>
      <c r="M90" s="16">
        <v>0</v>
      </c>
      <c r="N90" s="16">
        <v>0</v>
      </c>
      <c r="O90" s="16">
        <v>0</v>
      </c>
      <c r="P90" s="16">
        <v>0</v>
      </c>
      <c r="Q90" s="16">
        <v>0</v>
      </c>
      <c r="R90" s="44"/>
    </row>
    <row r="92" spans="1:18">
      <c r="A92" s="55"/>
    </row>
    <row r="93" spans="1:18">
      <c r="A93" s="55"/>
    </row>
    <row r="94" spans="1:18">
      <c r="A94" s="55"/>
    </row>
    <row r="95" spans="1:18">
      <c r="A95" s="55"/>
    </row>
    <row r="96" spans="1:18">
      <c r="A96" s="55"/>
    </row>
    <row r="97" spans="1:1">
      <c r="A97" s="55"/>
    </row>
    <row r="98" spans="1:1">
      <c r="A98" s="55"/>
    </row>
    <row r="99" spans="1:1">
      <c r="A99" s="55"/>
    </row>
    <row r="100" spans="1:1">
      <c r="A100" s="55"/>
    </row>
    <row r="101" spans="1:1">
      <c r="A101" s="55"/>
    </row>
    <row r="102" spans="1:1">
      <c r="A102" s="55"/>
    </row>
    <row r="104" spans="1:1">
      <c r="A104" s="55"/>
    </row>
    <row r="105" spans="1:1">
      <c r="A105" s="55"/>
    </row>
    <row r="106" spans="1:1">
      <c r="A106" s="55"/>
    </row>
    <row r="107" spans="1:1">
      <c r="A107" s="55"/>
    </row>
    <row r="108" spans="1:1">
      <c r="A108" s="55"/>
    </row>
    <row r="109" spans="1:1">
      <c r="A109" s="55"/>
    </row>
    <row r="110" spans="1:1">
      <c r="A110" s="55"/>
    </row>
    <row r="111" spans="1:1">
      <c r="A111" s="55"/>
    </row>
  </sheetData>
  <mergeCells count="19">
    <mergeCell ref="A2:Q2"/>
    <mergeCell ref="A3:Q3"/>
    <mergeCell ref="A6:A7"/>
    <mergeCell ref="B6:B7"/>
    <mergeCell ref="E6:E7"/>
    <mergeCell ref="C6:C7"/>
    <mergeCell ref="D6:D7"/>
    <mergeCell ref="F6:F7"/>
    <mergeCell ref="O6:O7"/>
    <mergeCell ref="G6:G7"/>
    <mergeCell ref="Q6:Q7"/>
    <mergeCell ref="K6:K7"/>
    <mergeCell ref="L6:L7"/>
    <mergeCell ref="H6:H7"/>
    <mergeCell ref="P6:P7"/>
    <mergeCell ref="I6:I7"/>
    <mergeCell ref="J6:J7"/>
    <mergeCell ref="M6:M7"/>
    <mergeCell ref="N6:N7"/>
  </mergeCells>
  <phoneticPr fontId="14" type="noConversion"/>
  <printOptions horizontalCentered="1"/>
  <pageMargins left="0.25" right="0.25" top="0.4" bottom="0.4" header="0.25" footer="0.25"/>
  <pageSetup paperSize="9" scale="73" orientation="landscape" r:id="rId1"/>
  <headerFooter alignWithMargins="0">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F86"/>
  <sheetViews>
    <sheetView showZeros="0" view="pageBreakPreview" zoomScale="85" zoomScaleNormal="115" zoomScaleSheetLayoutView="85" workbookViewId="0">
      <pane xSplit="4" ySplit="7" topLeftCell="E56" activePane="bottomRight" state="frozen"/>
      <selection activeCell="B83" sqref="B83"/>
      <selection pane="topRight" activeCell="B83" sqref="B83"/>
      <selection pane="bottomLeft" activeCell="B83" sqref="B83"/>
      <selection pane="bottomRight" activeCell="F61" sqref="F61"/>
    </sheetView>
  </sheetViews>
  <sheetFormatPr defaultColWidth="8.109375" defaultRowHeight="18"/>
  <cols>
    <col min="1" max="1" width="7.33203125" style="181" customWidth="1"/>
    <col min="2" max="2" width="63" style="175" customWidth="1"/>
    <col min="3" max="3" width="23" style="211" customWidth="1"/>
    <col min="4" max="4" width="14.88671875" style="181" customWidth="1"/>
    <col min="5" max="5" width="8.109375" style="175"/>
    <col min="6" max="6" width="27.88671875" style="175" customWidth="1"/>
    <col min="7" max="74" width="8.109375" style="175"/>
    <col min="75" max="75" width="7.33203125" style="175" customWidth="1"/>
    <col min="76" max="76" width="72.33203125" style="175" customWidth="1"/>
    <col min="77" max="77" width="0" style="175" hidden="1" customWidth="1"/>
    <col min="78" max="78" width="17.109375" style="175" customWidth="1"/>
    <col min="79" max="103" width="0" style="175" hidden="1" customWidth="1"/>
    <col min="104" max="104" width="8.109375" style="175"/>
    <col min="105" max="105" width="14.33203125" style="175" customWidth="1"/>
    <col min="106" max="330" width="8.109375" style="175"/>
    <col min="331" max="331" width="7.33203125" style="175" customWidth="1"/>
    <col min="332" max="332" width="72.33203125" style="175" customWidth="1"/>
    <col min="333" max="333" width="0" style="175" hidden="1" customWidth="1"/>
    <col min="334" max="334" width="17.109375" style="175" customWidth="1"/>
    <col min="335" max="359" width="0" style="175" hidden="1" customWidth="1"/>
    <col min="360" max="360" width="8.109375" style="175"/>
    <col min="361" max="361" width="14.33203125" style="175" customWidth="1"/>
    <col min="362" max="586" width="8.109375" style="175"/>
    <col min="587" max="587" width="7.33203125" style="175" customWidth="1"/>
    <col min="588" max="588" width="72.33203125" style="175" customWidth="1"/>
    <col min="589" max="589" width="0" style="175" hidden="1" customWidth="1"/>
    <col min="590" max="590" width="17.109375" style="175" customWidth="1"/>
    <col min="591" max="615" width="0" style="175" hidden="1" customWidth="1"/>
    <col min="616" max="616" width="8.109375" style="175"/>
    <col min="617" max="617" width="14.33203125" style="175" customWidth="1"/>
    <col min="618" max="842" width="8.109375" style="175"/>
    <col min="843" max="843" width="7.33203125" style="175" customWidth="1"/>
    <col min="844" max="844" width="72.33203125" style="175" customWidth="1"/>
    <col min="845" max="845" width="0" style="175" hidden="1" customWidth="1"/>
    <col min="846" max="846" width="17.109375" style="175" customWidth="1"/>
    <col min="847" max="871" width="0" style="175" hidden="1" customWidth="1"/>
    <col min="872" max="872" width="8.109375" style="175"/>
    <col min="873" max="873" width="14.33203125" style="175" customWidth="1"/>
    <col min="874" max="1098" width="8.109375" style="175"/>
    <col min="1099" max="1099" width="7.33203125" style="175" customWidth="1"/>
    <col min="1100" max="1100" width="72.33203125" style="175" customWidth="1"/>
    <col min="1101" max="1101" width="0" style="175" hidden="1" customWidth="1"/>
    <col min="1102" max="1102" width="17.109375" style="175" customWidth="1"/>
    <col min="1103" max="1127" width="0" style="175" hidden="1" customWidth="1"/>
    <col min="1128" max="1128" width="8.109375" style="175"/>
    <col min="1129" max="1129" width="14.33203125" style="175" customWidth="1"/>
    <col min="1130" max="1354" width="8.109375" style="175"/>
    <col min="1355" max="1355" width="7.33203125" style="175" customWidth="1"/>
    <col min="1356" max="1356" width="72.33203125" style="175" customWidth="1"/>
    <col min="1357" max="1357" width="0" style="175" hidden="1" customWidth="1"/>
    <col min="1358" max="1358" width="17.109375" style="175" customWidth="1"/>
    <col min="1359" max="1383" width="0" style="175" hidden="1" customWidth="1"/>
    <col min="1384" max="1384" width="8.109375" style="175"/>
    <col min="1385" max="1385" width="14.33203125" style="175" customWidth="1"/>
    <col min="1386" max="1610" width="8.109375" style="175"/>
    <col min="1611" max="1611" width="7.33203125" style="175" customWidth="1"/>
    <col min="1612" max="1612" width="72.33203125" style="175" customWidth="1"/>
    <col min="1613" max="1613" width="0" style="175" hidden="1" customWidth="1"/>
    <col min="1614" max="1614" width="17.109375" style="175" customWidth="1"/>
    <col min="1615" max="1639" width="0" style="175" hidden="1" customWidth="1"/>
    <col min="1640" max="1640" width="8.109375" style="175"/>
    <col min="1641" max="1641" width="14.33203125" style="175" customWidth="1"/>
    <col min="1642" max="1866" width="8.109375" style="175"/>
    <col min="1867" max="1867" width="7.33203125" style="175" customWidth="1"/>
    <col min="1868" max="1868" width="72.33203125" style="175" customWidth="1"/>
    <col min="1869" max="1869" width="0" style="175" hidden="1" customWidth="1"/>
    <col min="1870" max="1870" width="17.109375" style="175" customWidth="1"/>
    <col min="1871" max="1895" width="0" style="175" hidden="1" customWidth="1"/>
    <col min="1896" max="1896" width="8.109375" style="175"/>
    <col min="1897" max="1897" width="14.33203125" style="175" customWidth="1"/>
    <col min="1898" max="2122" width="8.109375" style="175"/>
    <col min="2123" max="2123" width="7.33203125" style="175" customWidth="1"/>
    <col min="2124" max="2124" width="72.33203125" style="175" customWidth="1"/>
    <col min="2125" max="2125" width="0" style="175" hidden="1" customWidth="1"/>
    <col min="2126" max="2126" width="17.109375" style="175" customWidth="1"/>
    <col min="2127" max="2151" width="0" style="175" hidden="1" customWidth="1"/>
    <col min="2152" max="2152" width="8.109375" style="175"/>
    <col min="2153" max="2153" width="14.33203125" style="175" customWidth="1"/>
    <col min="2154" max="2378" width="8.109375" style="175"/>
    <col min="2379" max="2379" width="7.33203125" style="175" customWidth="1"/>
    <col min="2380" max="2380" width="72.33203125" style="175" customWidth="1"/>
    <col min="2381" max="2381" width="0" style="175" hidden="1" customWidth="1"/>
    <col min="2382" max="2382" width="17.109375" style="175" customWidth="1"/>
    <col min="2383" max="2407" width="0" style="175" hidden="1" customWidth="1"/>
    <col min="2408" max="2408" width="8.109375" style="175"/>
    <col min="2409" max="2409" width="14.33203125" style="175" customWidth="1"/>
    <col min="2410" max="2634" width="8.109375" style="175"/>
    <col min="2635" max="2635" width="7.33203125" style="175" customWidth="1"/>
    <col min="2636" max="2636" width="72.33203125" style="175" customWidth="1"/>
    <col min="2637" max="2637" width="0" style="175" hidden="1" customWidth="1"/>
    <col min="2638" max="2638" width="17.109375" style="175" customWidth="1"/>
    <col min="2639" max="2663" width="0" style="175" hidden="1" customWidth="1"/>
    <col min="2664" max="2664" width="8.109375" style="175"/>
    <col min="2665" max="2665" width="14.33203125" style="175" customWidth="1"/>
    <col min="2666" max="2890" width="8.109375" style="175"/>
    <col min="2891" max="2891" width="7.33203125" style="175" customWidth="1"/>
    <col min="2892" max="2892" width="72.33203125" style="175" customWidth="1"/>
    <col min="2893" max="2893" width="0" style="175" hidden="1" customWidth="1"/>
    <col min="2894" max="2894" width="17.109375" style="175" customWidth="1"/>
    <col min="2895" max="2919" width="0" style="175" hidden="1" customWidth="1"/>
    <col min="2920" max="2920" width="8.109375" style="175"/>
    <col min="2921" max="2921" width="14.33203125" style="175" customWidth="1"/>
    <col min="2922" max="3146" width="8.109375" style="175"/>
    <col min="3147" max="3147" width="7.33203125" style="175" customWidth="1"/>
    <col min="3148" max="3148" width="72.33203125" style="175" customWidth="1"/>
    <col min="3149" max="3149" width="0" style="175" hidden="1" customWidth="1"/>
    <col min="3150" max="3150" width="17.109375" style="175" customWidth="1"/>
    <col min="3151" max="3175" width="0" style="175" hidden="1" customWidth="1"/>
    <col min="3176" max="3176" width="8.109375" style="175"/>
    <col min="3177" max="3177" width="14.33203125" style="175" customWidth="1"/>
    <col min="3178" max="3402" width="8.109375" style="175"/>
    <col min="3403" max="3403" width="7.33203125" style="175" customWidth="1"/>
    <col min="3404" max="3404" width="72.33203125" style="175" customWidth="1"/>
    <col min="3405" max="3405" width="0" style="175" hidden="1" customWidth="1"/>
    <col min="3406" max="3406" width="17.109375" style="175" customWidth="1"/>
    <col min="3407" max="3431" width="0" style="175" hidden="1" customWidth="1"/>
    <col min="3432" max="3432" width="8.109375" style="175"/>
    <col min="3433" max="3433" width="14.33203125" style="175" customWidth="1"/>
    <col min="3434" max="3658" width="8.109375" style="175"/>
    <col min="3659" max="3659" width="7.33203125" style="175" customWidth="1"/>
    <col min="3660" max="3660" width="72.33203125" style="175" customWidth="1"/>
    <col min="3661" max="3661" width="0" style="175" hidden="1" customWidth="1"/>
    <col min="3662" max="3662" width="17.109375" style="175" customWidth="1"/>
    <col min="3663" max="3687" width="0" style="175" hidden="1" customWidth="1"/>
    <col min="3688" max="3688" width="8.109375" style="175"/>
    <col min="3689" max="3689" width="14.33203125" style="175" customWidth="1"/>
    <col min="3690" max="3914" width="8.109375" style="175"/>
    <col min="3915" max="3915" width="7.33203125" style="175" customWidth="1"/>
    <col min="3916" max="3916" width="72.33203125" style="175" customWidth="1"/>
    <col min="3917" max="3917" width="0" style="175" hidden="1" customWidth="1"/>
    <col min="3918" max="3918" width="17.109375" style="175" customWidth="1"/>
    <col min="3919" max="3943" width="0" style="175" hidden="1" customWidth="1"/>
    <col min="3944" max="3944" width="8.109375" style="175"/>
    <col min="3945" max="3945" width="14.33203125" style="175" customWidth="1"/>
    <col min="3946" max="4170" width="8.109375" style="175"/>
    <col min="4171" max="4171" width="7.33203125" style="175" customWidth="1"/>
    <col min="4172" max="4172" width="72.33203125" style="175" customWidth="1"/>
    <col min="4173" max="4173" width="0" style="175" hidden="1" customWidth="1"/>
    <col min="4174" max="4174" width="17.109375" style="175" customWidth="1"/>
    <col min="4175" max="4199" width="0" style="175" hidden="1" customWidth="1"/>
    <col min="4200" max="4200" width="8.109375" style="175"/>
    <col min="4201" max="4201" width="14.33203125" style="175" customWidth="1"/>
    <col min="4202" max="4426" width="8.109375" style="175"/>
    <col min="4427" max="4427" width="7.33203125" style="175" customWidth="1"/>
    <col min="4428" max="4428" width="72.33203125" style="175" customWidth="1"/>
    <col min="4429" max="4429" width="0" style="175" hidden="1" customWidth="1"/>
    <col min="4430" max="4430" width="17.109375" style="175" customWidth="1"/>
    <col min="4431" max="4455" width="0" style="175" hidden="1" customWidth="1"/>
    <col min="4456" max="4456" width="8.109375" style="175"/>
    <col min="4457" max="4457" width="14.33203125" style="175" customWidth="1"/>
    <col min="4458" max="4682" width="8.109375" style="175"/>
    <col min="4683" max="4683" width="7.33203125" style="175" customWidth="1"/>
    <col min="4684" max="4684" width="72.33203125" style="175" customWidth="1"/>
    <col min="4685" max="4685" width="0" style="175" hidden="1" customWidth="1"/>
    <col min="4686" max="4686" width="17.109375" style="175" customWidth="1"/>
    <col min="4687" max="4711" width="0" style="175" hidden="1" customWidth="1"/>
    <col min="4712" max="4712" width="8.109375" style="175"/>
    <col min="4713" max="4713" width="14.33203125" style="175" customWidth="1"/>
    <col min="4714" max="4938" width="8.109375" style="175"/>
    <col min="4939" max="4939" width="7.33203125" style="175" customWidth="1"/>
    <col min="4940" max="4940" width="72.33203125" style="175" customWidth="1"/>
    <col min="4941" max="4941" width="0" style="175" hidden="1" customWidth="1"/>
    <col min="4942" max="4942" width="17.109375" style="175" customWidth="1"/>
    <col min="4943" max="4967" width="0" style="175" hidden="1" customWidth="1"/>
    <col min="4968" max="4968" width="8.109375" style="175"/>
    <col min="4969" max="4969" width="14.33203125" style="175" customWidth="1"/>
    <col min="4970" max="5194" width="8.109375" style="175"/>
    <col min="5195" max="5195" width="7.33203125" style="175" customWidth="1"/>
    <col min="5196" max="5196" width="72.33203125" style="175" customWidth="1"/>
    <col min="5197" max="5197" width="0" style="175" hidden="1" customWidth="1"/>
    <col min="5198" max="5198" width="17.109375" style="175" customWidth="1"/>
    <col min="5199" max="5223" width="0" style="175" hidden="1" customWidth="1"/>
    <col min="5224" max="5224" width="8.109375" style="175"/>
    <col min="5225" max="5225" width="14.33203125" style="175" customWidth="1"/>
    <col min="5226" max="5450" width="8.109375" style="175"/>
    <col min="5451" max="5451" width="7.33203125" style="175" customWidth="1"/>
    <col min="5452" max="5452" width="72.33203125" style="175" customWidth="1"/>
    <col min="5453" max="5453" width="0" style="175" hidden="1" customWidth="1"/>
    <col min="5454" max="5454" width="17.109375" style="175" customWidth="1"/>
    <col min="5455" max="5479" width="0" style="175" hidden="1" customWidth="1"/>
    <col min="5480" max="5480" width="8.109375" style="175"/>
    <col min="5481" max="5481" width="14.33203125" style="175" customWidth="1"/>
    <col min="5482" max="5706" width="8.109375" style="175"/>
    <col min="5707" max="5707" width="7.33203125" style="175" customWidth="1"/>
    <col min="5708" max="5708" width="72.33203125" style="175" customWidth="1"/>
    <col min="5709" max="5709" width="0" style="175" hidden="1" customWidth="1"/>
    <col min="5710" max="5710" width="17.109375" style="175" customWidth="1"/>
    <col min="5711" max="5735" width="0" style="175" hidden="1" customWidth="1"/>
    <col min="5736" max="5736" width="8.109375" style="175"/>
    <col min="5737" max="5737" width="14.33203125" style="175" customWidth="1"/>
    <col min="5738" max="5962" width="8.109375" style="175"/>
    <col min="5963" max="5963" width="7.33203125" style="175" customWidth="1"/>
    <col min="5964" max="5964" width="72.33203125" style="175" customWidth="1"/>
    <col min="5965" max="5965" width="0" style="175" hidden="1" customWidth="1"/>
    <col min="5966" max="5966" width="17.109375" style="175" customWidth="1"/>
    <col min="5967" max="5991" width="0" style="175" hidden="1" customWidth="1"/>
    <col min="5992" max="5992" width="8.109375" style="175"/>
    <col min="5993" max="5993" width="14.33203125" style="175" customWidth="1"/>
    <col min="5994" max="6218" width="8.109375" style="175"/>
    <col min="6219" max="6219" width="7.33203125" style="175" customWidth="1"/>
    <col min="6220" max="6220" width="72.33203125" style="175" customWidth="1"/>
    <col min="6221" max="6221" width="0" style="175" hidden="1" customWidth="1"/>
    <col min="6222" max="6222" width="17.109375" style="175" customWidth="1"/>
    <col min="6223" max="6247" width="0" style="175" hidden="1" customWidth="1"/>
    <col min="6248" max="6248" width="8.109375" style="175"/>
    <col min="6249" max="6249" width="14.33203125" style="175" customWidth="1"/>
    <col min="6250" max="6474" width="8.109375" style="175"/>
    <col min="6475" max="6475" width="7.33203125" style="175" customWidth="1"/>
    <col min="6476" max="6476" width="72.33203125" style="175" customWidth="1"/>
    <col min="6477" max="6477" width="0" style="175" hidden="1" customWidth="1"/>
    <col min="6478" max="6478" width="17.109375" style="175" customWidth="1"/>
    <col min="6479" max="6503" width="0" style="175" hidden="1" customWidth="1"/>
    <col min="6504" max="6504" width="8.109375" style="175"/>
    <col min="6505" max="6505" width="14.33203125" style="175" customWidth="1"/>
    <col min="6506" max="6730" width="8.109375" style="175"/>
    <col min="6731" max="6731" width="7.33203125" style="175" customWidth="1"/>
    <col min="6732" max="6732" width="72.33203125" style="175" customWidth="1"/>
    <col min="6733" max="6733" width="0" style="175" hidden="1" customWidth="1"/>
    <col min="6734" max="6734" width="17.109375" style="175" customWidth="1"/>
    <col min="6735" max="6759" width="0" style="175" hidden="1" customWidth="1"/>
    <col min="6760" max="6760" width="8.109375" style="175"/>
    <col min="6761" max="6761" width="14.33203125" style="175" customWidth="1"/>
    <col min="6762" max="6986" width="8.109375" style="175"/>
    <col min="6987" max="6987" width="7.33203125" style="175" customWidth="1"/>
    <col min="6988" max="6988" width="72.33203125" style="175" customWidth="1"/>
    <col min="6989" max="6989" width="0" style="175" hidden="1" customWidth="1"/>
    <col min="6990" max="6990" width="17.109375" style="175" customWidth="1"/>
    <col min="6991" max="7015" width="0" style="175" hidden="1" customWidth="1"/>
    <col min="7016" max="7016" width="8.109375" style="175"/>
    <col min="7017" max="7017" width="14.33203125" style="175" customWidth="1"/>
    <col min="7018" max="7242" width="8.109375" style="175"/>
    <col min="7243" max="7243" width="7.33203125" style="175" customWidth="1"/>
    <col min="7244" max="7244" width="72.33203125" style="175" customWidth="1"/>
    <col min="7245" max="7245" width="0" style="175" hidden="1" customWidth="1"/>
    <col min="7246" max="7246" width="17.109375" style="175" customWidth="1"/>
    <col min="7247" max="7271" width="0" style="175" hidden="1" customWidth="1"/>
    <col min="7272" max="7272" width="8.109375" style="175"/>
    <col min="7273" max="7273" width="14.33203125" style="175" customWidth="1"/>
    <col min="7274" max="7498" width="8.109375" style="175"/>
    <col min="7499" max="7499" width="7.33203125" style="175" customWidth="1"/>
    <col min="7500" max="7500" width="72.33203125" style="175" customWidth="1"/>
    <col min="7501" max="7501" width="0" style="175" hidden="1" customWidth="1"/>
    <col min="7502" max="7502" width="17.109375" style="175" customWidth="1"/>
    <col min="7503" max="7527" width="0" style="175" hidden="1" customWidth="1"/>
    <col min="7528" max="7528" width="8.109375" style="175"/>
    <col min="7529" max="7529" width="14.33203125" style="175" customWidth="1"/>
    <col min="7530" max="7754" width="8.109375" style="175"/>
    <col min="7755" max="7755" width="7.33203125" style="175" customWidth="1"/>
    <col min="7756" max="7756" width="72.33203125" style="175" customWidth="1"/>
    <col min="7757" max="7757" width="0" style="175" hidden="1" customWidth="1"/>
    <col min="7758" max="7758" width="17.109375" style="175" customWidth="1"/>
    <col min="7759" max="7783" width="0" style="175" hidden="1" customWidth="1"/>
    <col min="7784" max="7784" width="8.109375" style="175"/>
    <col min="7785" max="7785" width="14.33203125" style="175" customWidth="1"/>
    <col min="7786" max="8010" width="8.109375" style="175"/>
    <col min="8011" max="8011" width="7.33203125" style="175" customWidth="1"/>
    <col min="8012" max="8012" width="72.33203125" style="175" customWidth="1"/>
    <col min="8013" max="8013" width="0" style="175" hidden="1" customWidth="1"/>
    <col min="8014" max="8014" width="17.109375" style="175" customWidth="1"/>
    <col min="8015" max="8039" width="0" style="175" hidden="1" customWidth="1"/>
    <col min="8040" max="8040" width="8.109375" style="175"/>
    <col min="8041" max="8041" width="14.33203125" style="175" customWidth="1"/>
    <col min="8042" max="8266" width="8.109375" style="175"/>
    <col min="8267" max="8267" width="7.33203125" style="175" customWidth="1"/>
    <col min="8268" max="8268" width="72.33203125" style="175" customWidth="1"/>
    <col min="8269" max="8269" width="0" style="175" hidden="1" customWidth="1"/>
    <col min="8270" max="8270" width="17.109375" style="175" customWidth="1"/>
    <col min="8271" max="8295" width="0" style="175" hidden="1" customWidth="1"/>
    <col min="8296" max="8296" width="8.109375" style="175"/>
    <col min="8297" max="8297" width="14.33203125" style="175" customWidth="1"/>
    <col min="8298" max="8522" width="8.109375" style="175"/>
    <col min="8523" max="8523" width="7.33203125" style="175" customWidth="1"/>
    <col min="8524" max="8524" width="72.33203125" style="175" customWidth="1"/>
    <col min="8525" max="8525" width="0" style="175" hidden="1" customWidth="1"/>
    <col min="8526" max="8526" width="17.109375" style="175" customWidth="1"/>
    <col min="8527" max="8551" width="0" style="175" hidden="1" customWidth="1"/>
    <col min="8552" max="8552" width="8.109375" style="175"/>
    <col min="8553" max="8553" width="14.33203125" style="175" customWidth="1"/>
    <col min="8554" max="8778" width="8.109375" style="175"/>
    <col min="8779" max="8779" width="7.33203125" style="175" customWidth="1"/>
    <col min="8780" max="8780" width="72.33203125" style="175" customWidth="1"/>
    <col min="8781" max="8781" width="0" style="175" hidden="1" customWidth="1"/>
    <col min="8782" max="8782" width="17.109375" style="175" customWidth="1"/>
    <col min="8783" max="8807" width="0" style="175" hidden="1" customWidth="1"/>
    <col min="8808" max="8808" width="8.109375" style="175"/>
    <col min="8809" max="8809" width="14.33203125" style="175" customWidth="1"/>
    <col min="8810" max="9034" width="8.109375" style="175"/>
    <col min="9035" max="9035" width="7.33203125" style="175" customWidth="1"/>
    <col min="9036" max="9036" width="72.33203125" style="175" customWidth="1"/>
    <col min="9037" max="9037" width="0" style="175" hidden="1" customWidth="1"/>
    <col min="9038" max="9038" width="17.109375" style="175" customWidth="1"/>
    <col min="9039" max="9063" width="0" style="175" hidden="1" customWidth="1"/>
    <col min="9064" max="9064" width="8.109375" style="175"/>
    <col min="9065" max="9065" width="14.33203125" style="175" customWidth="1"/>
    <col min="9066" max="9290" width="8.109375" style="175"/>
    <col min="9291" max="9291" width="7.33203125" style="175" customWidth="1"/>
    <col min="9292" max="9292" width="72.33203125" style="175" customWidth="1"/>
    <col min="9293" max="9293" width="0" style="175" hidden="1" customWidth="1"/>
    <col min="9294" max="9294" width="17.109375" style="175" customWidth="1"/>
    <col min="9295" max="9319" width="0" style="175" hidden="1" customWidth="1"/>
    <col min="9320" max="9320" width="8.109375" style="175"/>
    <col min="9321" max="9321" width="14.33203125" style="175" customWidth="1"/>
    <col min="9322" max="9546" width="8.109375" style="175"/>
    <col min="9547" max="9547" width="7.33203125" style="175" customWidth="1"/>
    <col min="9548" max="9548" width="72.33203125" style="175" customWidth="1"/>
    <col min="9549" max="9549" width="0" style="175" hidden="1" customWidth="1"/>
    <col min="9550" max="9550" width="17.109375" style="175" customWidth="1"/>
    <col min="9551" max="9575" width="0" style="175" hidden="1" customWidth="1"/>
    <col min="9576" max="9576" width="8.109375" style="175"/>
    <col min="9577" max="9577" width="14.33203125" style="175" customWidth="1"/>
    <col min="9578" max="9802" width="8.109375" style="175"/>
    <col min="9803" max="9803" width="7.33203125" style="175" customWidth="1"/>
    <col min="9804" max="9804" width="72.33203125" style="175" customWidth="1"/>
    <col min="9805" max="9805" width="0" style="175" hidden="1" customWidth="1"/>
    <col min="9806" max="9806" width="17.109375" style="175" customWidth="1"/>
    <col min="9807" max="9831" width="0" style="175" hidden="1" customWidth="1"/>
    <col min="9832" max="9832" width="8.109375" style="175"/>
    <col min="9833" max="9833" width="14.33203125" style="175" customWidth="1"/>
    <col min="9834" max="10058" width="8.109375" style="175"/>
    <col min="10059" max="10059" width="7.33203125" style="175" customWidth="1"/>
    <col min="10060" max="10060" width="72.33203125" style="175" customWidth="1"/>
    <col min="10061" max="10061" width="0" style="175" hidden="1" customWidth="1"/>
    <col min="10062" max="10062" width="17.109375" style="175" customWidth="1"/>
    <col min="10063" max="10087" width="0" style="175" hidden="1" customWidth="1"/>
    <col min="10088" max="10088" width="8.109375" style="175"/>
    <col min="10089" max="10089" width="14.33203125" style="175" customWidth="1"/>
    <col min="10090" max="10314" width="8.109375" style="175"/>
    <col min="10315" max="10315" width="7.33203125" style="175" customWidth="1"/>
    <col min="10316" max="10316" width="72.33203125" style="175" customWidth="1"/>
    <col min="10317" max="10317" width="0" style="175" hidden="1" customWidth="1"/>
    <col min="10318" max="10318" width="17.109375" style="175" customWidth="1"/>
    <col min="10319" max="10343" width="0" style="175" hidden="1" customWidth="1"/>
    <col min="10344" max="10344" width="8.109375" style="175"/>
    <col min="10345" max="10345" width="14.33203125" style="175" customWidth="1"/>
    <col min="10346" max="10570" width="8.109375" style="175"/>
    <col min="10571" max="10571" width="7.33203125" style="175" customWidth="1"/>
    <col min="10572" max="10572" width="72.33203125" style="175" customWidth="1"/>
    <col min="10573" max="10573" width="0" style="175" hidden="1" customWidth="1"/>
    <col min="10574" max="10574" width="17.109375" style="175" customWidth="1"/>
    <col min="10575" max="10599" width="0" style="175" hidden="1" customWidth="1"/>
    <col min="10600" max="10600" width="8.109375" style="175"/>
    <col min="10601" max="10601" width="14.33203125" style="175" customWidth="1"/>
    <col min="10602" max="10826" width="8.109375" style="175"/>
    <col min="10827" max="10827" width="7.33203125" style="175" customWidth="1"/>
    <col min="10828" max="10828" width="72.33203125" style="175" customWidth="1"/>
    <col min="10829" max="10829" width="0" style="175" hidden="1" customWidth="1"/>
    <col min="10830" max="10830" width="17.109375" style="175" customWidth="1"/>
    <col min="10831" max="10855" width="0" style="175" hidden="1" customWidth="1"/>
    <col min="10856" max="10856" width="8.109375" style="175"/>
    <col min="10857" max="10857" width="14.33203125" style="175" customWidth="1"/>
    <col min="10858" max="11082" width="8.109375" style="175"/>
    <col min="11083" max="11083" width="7.33203125" style="175" customWidth="1"/>
    <col min="11084" max="11084" width="72.33203125" style="175" customWidth="1"/>
    <col min="11085" max="11085" width="0" style="175" hidden="1" customWidth="1"/>
    <col min="11086" max="11086" width="17.109375" style="175" customWidth="1"/>
    <col min="11087" max="11111" width="0" style="175" hidden="1" customWidth="1"/>
    <col min="11112" max="11112" width="8.109375" style="175"/>
    <col min="11113" max="11113" width="14.33203125" style="175" customWidth="1"/>
    <col min="11114" max="11338" width="8.109375" style="175"/>
    <col min="11339" max="11339" width="7.33203125" style="175" customWidth="1"/>
    <col min="11340" max="11340" width="72.33203125" style="175" customWidth="1"/>
    <col min="11341" max="11341" width="0" style="175" hidden="1" customWidth="1"/>
    <col min="11342" max="11342" width="17.109375" style="175" customWidth="1"/>
    <col min="11343" max="11367" width="0" style="175" hidden="1" customWidth="1"/>
    <col min="11368" max="11368" width="8.109375" style="175"/>
    <col min="11369" max="11369" width="14.33203125" style="175" customWidth="1"/>
    <col min="11370" max="11594" width="8.109375" style="175"/>
    <col min="11595" max="11595" width="7.33203125" style="175" customWidth="1"/>
    <col min="11596" max="11596" width="72.33203125" style="175" customWidth="1"/>
    <col min="11597" max="11597" width="0" style="175" hidden="1" customWidth="1"/>
    <col min="11598" max="11598" width="17.109375" style="175" customWidth="1"/>
    <col min="11599" max="11623" width="0" style="175" hidden="1" customWidth="1"/>
    <col min="11624" max="11624" width="8.109375" style="175"/>
    <col min="11625" max="11625" width="14.33203125" style="175" customWidth="1"/>
    <col min="11626" max="11850" width="8.109375" style="175"/>
    <col min="11851" max="11851" width="7.33203125" style="175" customWidth="1"/>
    <col min="11852" max="11852" width="72.33203125" style="175" customWidth="1"/>
    <col min="11853" max="11853" width="0" style="175" hidden="1" customWidth="1"/>
    <col min="11854" max="11854" width="17.109375" style="175" customWidth="1"/>
    <col min="11855" max="11879" width="0" style="175" hidden="1" customWidth="1"/>
    <col min="11880" max="11880" width="8.109375" style="175"/>
    <col min="11881" max="11881" width="14.33203125" style="175" customWidth="1"/>
    <col min="11882" max="12106" width="8.109375" style="175"/>
    <col min="12107" max="12107" width="7.33203125" style="175" customWidth="1"/>
    <col min="12108" max="12108" width="72.33203125" style="175" customWidth="1"/>
    <col min="12109" max="12109" width="0" style="175" hidden="1" customWidth="1"/>
    <col min="12110" max="12110" width="17.109375" style="175" customWidth="1"/>
    <col min="12111" max="12135" width="0" style="175" hidden="1" customWidth="1"/>
    <col min="12136" max="12136" width="8.109375" style="175"/>
    <col min="12137" max="12137" width="14.33203125" style="175" customWidth="1"/>
    <col min="12138" max="12362" width="8.109375" style="175"/>
    <col min="12363" max="12363" width="7.33203125" style="175" customWidth="1"/>
    <col min="12364" max="12364" width="72.33203125" style="175" customWidth="1"/>
    <col min="12365" max="12365" width="0" style="175" hidden="1" customWidth="1"/>
    <col min="12366" max="12366" width="17.109375" style="175" customWidth="1"/>
    <col min="12367" max="12391" width="0" style="175" hidden="1" customWidth="1"/>
    <col min="12392" max="12392" width="8.109375" style="175"/>
    <col min="12393" max="12393" width="14.33203125" style="175" customWidth="1"/>
    <col min="12394" max="12618" width="8.109375" style="175"/>
    <col min="12619" max="12619" width="7.33203125" style="175" customWidth="1"/>
    <col min="12620" max="12620" width="72.33203125" style="175" customWidth="1"/>
    <col min="12621" max="12621" width="0" style="175" hidden="1" customWidth="1"/>
    <col min="12622" max="12622" width="17.109375" style="175" customWidth="1"/>
    <col min="12623" max="12647" width="0" style="175" hidden="1" customWidth="1"/>
    <col min="12648" max="12648" width="8.109375" style="175"/>
    <col min="12649" max="12649" width="14.33203125" style="175" customWidth="1"/>
    <col min="12650" max="12874" width="8.109375" style="175"/>
    <col min="12875" max="12875" width="7.33203125" style="175" customWidth="1"/>
    <col min="12876" max="12876" width="72.33203125" style="175" customWidth="1"/>
    <col min="12877" max="12877" width="0" style="175" hidden="1" customWidth="1"/>
    <col min="12878" max="12878" width="17.109375" style="175" customWidth="1"/>
    <col min="12879" max="12903" width="0" style="175" hidden="1" customWidth="1"/>
    <col min="12904" max="12904" width="8.109375" style="175"/>
    <col min="12905" max="12905" width="14.33203125" style="175" customWidth="1"/>
    <col min="12906" max="13130" width="8.109375" style="175"/>
    <col min="13131" max="13131" width="7.33203125" style="175" customWidth="1"/>
    <col min="13132" max="13132" width="72.33203125" style="175" customWidth="1"/>
    <col min="13133" max="13133" width="0" style="175" hidden="1" customWidth="1"/>
    <col min="13134" max="13134" width="17.109375" style="175" customWidth="1"/>
    <col min="13135" max="13159" width="0" style="175" hidden="1" customWidth="1"/>
    <col min="13160" max="13160" width="8.109375" style="175"/>
    <col min="13161" max="13161" width="14.33203125" style="175" customWidth="1"/>
    <col min="13162" max="13386" width="8.109375" style="175"/>
    <col min="13387" max="13387" width="7.33203125" style="175" customWidth="1"/>
    <col min="13388" max="13388" width="72.33203125" style="175" customWidth="1"/>
    <col min="13389" max="13389" width="0" style="175" hidden="1" customWidth="1"/>
    <col min="13390" max="13390" width="17.109375" style="175" customWidth="1"/>
    <col min="13391" max="13415" width="0" style="175" hidden="1" customWidth="1"/>
    <col min="13416" max="13416" width="8.109375" style="175"/>
    <col min="13417" max="13417" width="14.33203125" style="175" customWidth="1"/>
    <col min="13418" max="13642" width="8.109375" style="175"/>
    <col min="13643" max="13643" width="7.33203125" style="175" customWidth="1"/>
    <col min="13644" max="13644" width="72.33203125" style="175" customWidth="1"/>
    <col min="13645" max="13645" width="0" style="175" hidden="1" customWidth="1"/>
    <col min="13646" max="13646" width="17.109375" style="175" customWidth="1"/>
    <col min="13647" max="13671" width="0" style="175" hidden="1" customWidth="1"/>
    <col min="13672" max="13672" width="8.109375" style="175"/>
    <col min="13673" max="13673" width="14.33203125" style="175" customWidth="1"/>
    <col min="13674" max="13898" width="8.109375" style="175"/>
    <col min="13899" max="13899" width="7.33203125" style="175" customWidth="1"/>
    <col min="13900" max="13900" width="72.33203125" style="175" customWidth="1"/>
    <col min="13901" max="13901" width="0" style="175" hidden="1" customWidth="1"/>
    <col min="13902" max="13902" width="17.109375" style="175" customWidth="1"/>
    <col min="13903" max="13927" width="0" style="175" hidden="1" customWidth="1"/>
    <col min="13928" max="13928" width="8.109375" style="175"/>
    <col min="13929" max="13929" width="14.33203125" style="175" customWidth="1"/>
    <col min="13930" max="14154" width="8.109375" style="175"/>
    <col min="14155" max="14155" width="7.33203125" style="175" customWidth="1"/>
    <col min="14156" max="14156" width="72.33203125" style="175" customWidth="1"/>
    <col min="14157" max="14157" width="0" style="175" hidden="1" customWidth="1"/>
    <col min="14158" max="14158" width="17.109375" style="175" customWidth="1"/>
    <col min="14159" max="14183" width="0" style="175" hidden="1" customWidth="1"/>
    <col min="14184" max="14184" width="8.109375" style="175"/>
    <col min="14185" max="14185" width="14.33203125" style="175" customWidth="1"/>
    <col min="14186" max="14410" width="8.109375" style="175"/>
    <col min="14411" max="14411" width="7.33203125" style="175" customWidth="1"/>
    <col min="14412" max="14412" width="72.33203125" style="175" customWidth="1"/>
    <col min="14413" max="14413" width="0" style="175" hidden="1" customWidth="1"/>
    <col min="14414" max="14414" width="17.109375" style="175" customWidth="1"/>
    <col min="14415" max="14439" width="0" style="175" hidden="1" customWidth="1"/>
    <col min="14440" max="14440" width="8.109375" style="175"/>
    <col min="14441" max="14441" width="14.33203125" style="175" customWidth="1"/>
    <col min="14442" max="14666" width="8.109375" style="175"/>
    <col min="14667" max="14667" width="7.33203125" style="175" customWidth="1"/>
    <col min="14668" max="14668" width="72.33203125" style="175" customWidth="1"/>
    <col min="14669" max="14669" width="0" style="175" hidden="1" customWidth="1"/>
    <col min="14670" max="14670" width="17.109375" style="175" customWidth="1"/>
    <col min="14671" max="14695" width="0" style="175" hidden="1" customWidth="1"/>
    <col min="14696" max="14696" width="8.109375" style="175"/>
    <col min="14697" max="14697" width="14.33203125" style="175" customWidth="1"/>
    <col min="14698" max="14922" width="8.109375" style="175"/>
    <col min="14923" max="14923" width="7.33203125" style="175" customWidth="1"/>
    <col min="14924" max="14924" width="72.33203125" style="175" customWidth="1"/>
    <col min="14925" max="14925" width="0" style="175" hidden="1" customWidth="1"/>
    <col min="14926" max="14926" width="17.109375" style="175" customWidth="1"/>
    <col min="14927" max="14951" width="0" style="175" hidden="1" customWidth="1"/>
    <col min="14952" max="14952" width="8.109375" style="175"/>
    <col min="14953" max="14953" width="14.33203125" style="175" customWidth="1"/>
    <col min="14954" max="15178" width="8.109375" style="175"/>
    <col min="15179" max="15179" width="7.33203125" style="175" customWidth="1"/>
    <col min="15180" max="15180" width="72.33203125" style="175" customWidth="1"/>
    <col min="15181" max="15181" width="0" style="175" hidden="1" customWidth="1"/>
    <col min="15182" max="15182" width="17.109375" style="175" customWidth="1"/>
    <col min="15183" max="15207" width="0" style="175" hidden="1" customWidth="1"/>
    <col min="15208" max="15208" width="8.109375" style="175"/>
    <col min="15209" max="15209" width="14.33203125" style="175" customWidth="1"/>
    <col min="15210" max="15434" width="8.109375" style="175"/>
    <col min="15435" max="15435" width="7.33203125" style="175" customWidth="1"/>
    <col min="15436" max="15436" width="72.33203125" style="175" customWidth="1"/>
    <col min="15437" max="15437" width="0" style="175" hidden="1" customWidth="1"/>
    <col min="15438" max="15438" width="17.109375" style="175" customWidth="1"/>
    <col min="15439" max="15463" width="0" style="175" hidden="1" customWidth="1"/>
    <col min="15464" max="15464" width="8.109375" style="175"/>
    <col min="15465" max="15465" width="14.33203125" style="175" customWidth="1"/>
    <col min="15466" max="15690" width="8.109375" style="175"/>
    <col min="15691" max="15691" width="7.33203125" style="175" customWidth="1"/>
    <col min="15692" max="15692" width="72.33203125" style="175" customWidth="1"/>
    <col min="15693" max="15693" width="0" style="175" hidden="1" customWidth="1"/>
    <col min="15694" max="15694" width="17.109375" style="175" customWidth="1"/>
    <col min="15695" max="15719" width="0" style="175" hidden="1" customWidth="1"/>
    <col min="15720" max="15720" width="8.109375" style="175"/>
    <col min="15721" max="15721" width="14.33203125" style="175" customWidth="1"/>
    <col min="15722" max="15946" width="8.109375" style="175"/>
    <col min="15947" max="15947" width="7.33203125" style="175" customWidth="1"/>
    <col min="15948" max="15948" width="72.33203125" style="175" customWidth="1"/>
    <col min="15949" max="15949" width="0" style="175" hidden="1" customWidth="1"/>
    <col min="15950" max="15950" width="17.109375" style="175" customWidth="1"/>
    <col min="15951" max="15975" width="0" style="175" hidden="1" customWidth="1"/>
    <col min="15976" max="15976" width="8.109375" style="175"/>
    <col min="15977" max="15977" width="14.33203125" style="175" customWidth="1"/>
    <col min="15978" max="16384" width="8.109375" style="175"/>
  </cols>
  <sheetData>
    <row r="1" spans="1:4">
      <c r="A1" s="284" t="s">
        <v>412</v>
      </c>
      <c r="B1" s="284"/>
      <c r="C1" s="284"/>
      <c r="D1" s="284"/>
    </row>
    <row r="2" spans="1:4">
      <c r="A2" s="285" t="s">
        <v>414</v>
      </c>
      <c r="B2" s="285"/>
      <c r="C2" s="285"/>
      <c r="D2" s="285"/>
    </row>
    <row r="3" spans="1:4" s="176" customFormat="1">
      <c r="A3" s="286" t="str">
        <f>'Mau 01'!A3:G3</f>
        <v>(Kèm theo Nghị quyết số        /NQ-HĐND ngày       /7/2025 của HĐND xã Sơn Hạ)</v>
      </c>
      <c r="B3" s="287"/>
      <c r="C3" s="287"/>
      <c r="D3" s="287"/>
    </row>
    <row r="4" spans="1:4" s="181" customFormat="1" ht="25.5" customHeight="1">
      <c r="A4" s="177"/>
      <c r="B4" s="178"/>
      <c r="C4" s="209"/>
      <c r="D4" s="180" t="s">
        <v>411</v>
      </c>
    </row>
    <row r="5" spans="1:4" s="179" customFormat="1">
      <c r="A5" s="182" t="s">
        <v>11</v>
      </c>
      <c r="B5" s="182" t="s">
        <v>12</v>
      </c>
      <c r="C5" s="210" t="s">
        <v>258</v>
      </c>
      <c r="D5" s="182" t="s">
        <v>59</v>
      </c>
    </row>
    <row r="6" spans="1:4" s="185" customFormat="1">
      <c r="A6" s="183"/>
      <c r="B6" s="184" t="s">
        <v>22</v>
      </c>
      <c r="C6" s="205">
        <f>C7</f>
        <v>60286662617</v>
      </c>
      <c r="D6" s="188"/>
    </row>
    <row r="7" spans="1:4" s="187" customFormat="1">
      <c r="A7" s="183"/>
      <c r="B7" s="186" t="s">
        <v>415</v>
      </c>
      <c r="C7" s="206">
        <f>C8+C11+C84</f>
        <v>60286662617</v>
      </c>
      <c r="D7" s="204"/>
    </row>
    <row r="8" spans="1:4" s="187" customFormat="1">
      <c r="A8" s="183" t="s">
        <v>20</v>
      </c>
      <c r="B8" s="186" t="s">
        <v>373</v>
      </c>
      <c r="C8" s="206"/>
      <c r="D8" s="188"/>
    </row>
    <row r="9" spans="1:4" s="191" customFormat="1">
      <c r="A9" s="189" t="s">
        <v>15</v>
      </c>
      <c r="B9" s="190" t="s">
        <v>317</v>
      </c>
      <c r="C9" s="206">
        <v>0</v>
      </c>
      <c r="D9" s="188"/>
    </row>
    <row r="10" spans="1:4" s="191" customFormat="1">
      <c r="A10" s="189" t="s">
        <v>15</v>
      </c>
      <c r="B10" s="190" t="s">
        <v>318</v>
      </c>
      <c r="C10" s="206">
        <v>0</v>
      </c>
      <c r="D10" s="188"/>
    </row>
    <row r="11" spans="1:4" s="187" customFormat="1">
      <c r="A11" s="183" t="s">
        <v>17</v>
      </c>
      <c r="B11" s="186" t="s">
        <v>21</v>
      </c>
      <c r="C11" s="206">
        <f>C12+C18+C19+C20+C25+C30+C35+C45+C53+C58+C72+C77+C81</f>
        <v>59764269617</v>
      </c>
      <c r="D11" s="188"/>
    </row>
    <row r="12" spans="1:4" s="187" customFormat="1">
      <c r="A12" s="183">
        <v>1</v>
      </c>
      <c r="B12" s="186" t="s">
        <v>374</v>
      </c>
      <c r="C12" s="207">
        <f>SUM(C13:C17)</f>
        <v>41988180055</v>
      </c>
      <c r="D12" s="188"/>
    </row>
    <row r="13" spans="1:4" s="191" customFormat="1">
      <c r="A13" s="189" t="s">
        <v>15</v>
      </c>
      <c r="B13" s="190" t="s">
        <v>364</v>
      </c>
      <c r="C13" s="208">
        <v>39348056555</v>
      </c>
      <c r="D13" s="188"/>
    </row>
    <row r="14" spans="1:4" s="191" customFormat="1" ht="36">
      <c r="A14" s="189" t="s">
        <v>15</v>
      </c>
      <c r="B14" s="190" t="s">
        <v>261</v>
      </c>
      <c r="C14" s="208">
        <v>77058000</v>
      </c>
      <c r="D14" s="188"/>
    </row>
    <row r="15" spans="1:4" s="187" customFormat="1" ht="36">
      <c r="A15" s="189" t="s">
        <v>15</v>
      </c>
      <c r="B15" s="190" t="s">
        <v>262</v>
      </c>
      <c r="C15" s="208">
        <v>1777203000</v>
      </c>
      <c r="D15" s="188"/>
    </row>
    <row r="16" spans="1:4" s="191" customFormat="1" ht="36">
      <c r="A16" s="189" t="s">
        <v>15</v>
      </c>
      <c r="B16" s="190" t="s">
        <v>257</v>
      </c>
      <c r="C16" s="208">
        <v>467038500</v>
      </c>
      <c r="D16" s="188"/>
    </row>
    <row r="17" spans="1:4" s="191" customFormat="1" ht="36">
      <c r="A17" s="189" t="s">
        <v>15</v>
      </c>
      <c r="B17" s="190" t="s">
        <v>256</v>
      </c>
      <c r="C17" s="208">
        <v>318824000</v>
      </c>
      <c r="D17" s="188"/>
    </row>
    <row r="18" spans="1:4" s="191" customFormat="1">
      <c r="A18" s="183">
        <v>2</v>
      </c>
      <c r="B18" s="186" t="s">
        <v>320</v>
      </c>
      <c r="C18" s="206">
        <v>0</v>
      </c>
      <c r="D18" s="188"/>
    </row>
    <row r="19" spans="1:4" s="191" customFormat="1">
      <c r="A19" s="189">
        <v>3</v>
      </c>
      <c r="B19" s="186" t="s">
        <v>321</v>
      </c>
      <c r="C19" s="206">
        <v>0</v>
      </c>
      <c r="D19" s="188"/>
    </row>
    <row r="20" spans="1:4" s="194" customFormat="1">
      <c r="A20" s="189">
        <v>4</v>
      </c>
      <c r="B20" s="186" t="s">
        <v>323</v>
      </c>
      <c r="C20" s="206">
        <f>SUM(C21:C24)</f>
        <v>313355000</v>
      </c>
      <c r="D20" s="193"/>
    </row>
    <row r="21" spans="1:4" s="194" customFormat="1">
      <c r="A21" s="189" t="s">
        <v>15</v>
      </c>
      <c r="B21" s="195" t="s">
        <v>376</v>
      </c>
      <c r="C21" s="208">
        <v>199396000</v>
      </c>
      <c r="D21" s="193"/>
    </row>
    <row r="22" spans="1:4" s="194" customFormat="1">
      <c r="A22" s="189" t="s">
        <v>15</v>
      </c>
      <c r="B22" s="195" t="s">
        <v>377</v>
      </c>
      <c r="C22" s="208">
        <v>95228930</v>
      </c>
      <c r="D22" s="193"/>
    </row>
    <row r="23" spans="1:4" s="194" customFormat="1">
      <c r="A23" s="189" t="s">
        <v>15</v>
      </c>
      <c r="B23" s="195" t="s">
        <v>378</v>
      </c>
      <c r="C23" s="208">
        <v>18051800</v>
      </c>
      <c r="D23" s="193"/>
    </row>
    <row r="24" spans="1:4" s="194" customFormat="1">
      <c r="A24" s="189" t="s">
        <v>15</v>
      </c>
      <c r="B24" s="196" t="s">
        <v>379</v>
      </c>
      <c r="C24" s="208">
        <v>678270</v>
      </c>
      <c r="D24" s="193"/>
    </row>
    <row r="25" spans="1:4" s="191" customFormat="1">
      <c r="A25" s="189">
        <v>5</v>
      </c>
      <c r="B25" s="186" t="s">
        <v>325</v>
      </c>
      <c r="C25" s="206">
        <f>SUM(C26:C29)</f>
        <v>96494000</v>
      </c>
      <c r="D25" s="188"/>
    </row>
    <row r="26" spans="1:4" s="191" customFormat="1">
      <c r="A26" s="189" t="s">
        <v>15</v>
      </c>
      <c r="B26" s="195" t="s">
        <v>325</v>
      </c>
      <c r="C26" s="208">
        <v>81559750</v>
      </c>
      <c r="D26" s="188"/>
    </row>
    <row r="27" spans="1:4" s="191" customFormat="1">
      <c r="A27" s="189" t="s">
        <v>15</v>
      </c>
      <c r="B27" s="195" t="s">
        <v>380</v>
      </c>
      <c r="C27" s="208">
        <v>10857400</v>
      </c>
      <c r="D27" s="188"/>
    </row>
    <row r="28" spans="1:4" s="194" customFormat="1">
      <c r="A28" s="189" t="s">
        <v>15</v>
      </c>
      <c r="B28" s="195" t="s">
        <v>381</v>
      </c>
      <c r="C28" s="208">
        <v>3627000</v>
      </c>
      <c r="D28" s="193"/>
    </row>
    <row r="29" spans="1:4" s="194" customFormat="1">
      <c r="A29" s="189" t="s">
        <v>15</v>
      </c>
      <c r="B29" s="196" t="s">
        <v>379</v>
      </c>
      <c r="C29" s="208">
        <v>449850</v>
      </c>
      <c r="D29" s="193"/>
    </row>
    <row r="30" spans="1:4" s="194" customFormat="1">
      <c r="A30" s="189">
        <v>6</v>
      </c>
      <c r="B30" s="186" t="s">
        <v>327</v>
      </c>
      <c r="C30" s="206">
        <f>SUM(C31:C34)</f>
        <v>51162500</v>
      </c>
      <c r="D30" s="193"/>
    </row>
    <row r="31" spans="1:4" s="194" customFormat="1">
      <c r="A31" s="189" t="s">
        <v>15</v>
      </c>
      <c r="B31" s="195" t="s">
        <v>327</v>
      </c>
      <c r="C31" s="208">
        <v>19247830</v>
      </c>
      <c r="D31" s="193"/>
    </row>
    <row r="32" spans="1:4" s="194" customFormat="1">
      <c r="A32" s="189" t="s">
        <v>15</v>
      </c>
      <c r="B32" s="195" t="s">
        <v>380</v>
      </c>
      <c r="C32" s="208">
        <v>11737100</v>
      </c>
      <c r="D32" s="193"/>
    </row>
    <row r="33" spans="1:4" s="194" customFormat="1">
      <c r="A33" s="189" t="s">
        <v>15</v>
      </c>
      <c r="B33" s="196" t="s">
        <v>379</v>
      </c>
      <c r="C33" s="208">
        <v>177570</v>
      </c>
      <c r="D33" s="193"/>
    </row>
    <row r="34" spans="1:4" s="194" customFormat="1">
      <c r="A34" s="189" t="s">
        <v>15</v>
      </c>
      <c r="B34" s="190" t="s">
        <v>382</v>
      </c>
      <c r="C34" s="208">
        <v>20000000</v>
      </c>
      <c r="D34" s="192"/>
    </row>
    <row r="35" spans="1:4" s="187" customFormat="1">
      <c r="A35" s="189">
        <v>7</v>
      </c>
      <c r="B35" s="186" t="s">
        <v>329</v>
      </c>
      <c r="C35" s="206">
        <f>SUM(C36:C44)</f>
        <v>4601376421</v>
      </c>
      <c r="D35" s="197"/>
    </row>
    <row r="36" spans="1:4" s="187" customFormat="1">
      <c r="A36" s="189" t="s">
        <v>15</v>
      </c>
      <c r="B36" s="190" t="s">
        <v>329</v>
      </c>
      <c r="C36" s="212">
        <v>7900000</v>
      </c>
      <c r="D36" s="188"/>
    </row>
    <row r="37" spans="1:4" s="191" customFormat="1">
      <c r="A37" s="189" t="s">
        <v>15</v>
      </c>
      <c r="B37" s="195" t="s">
        <v>380</v>
      </c>
      <c r="C37" s="208">
        <v>8635100</v>
      </c>
      <c r="D37" s="188"/>
    </row>
    <row r="38" spans="1:4" s="191" customFormat="1">
      <c r="A38" s="189" t="s">
        <v>15</v>
      </c>
      <c r="B38" s="196" t="s">
        <v>379</v>
      </c>
      <c r="C38" s="208">
        <v>177570</v>
      </c>
      <c r="D38" s="188"/>
    </row>
    <row r="39" spans="1:4" s="191" customFormat="1">
      <c r="A39" s="189" t="s">
        <v>15</v>
      </c>
      <c r="B39" s="195" t="s">
        <v>381</v>
      </c>
      <c r="C39" s="208">
        <v>4753000</v>
      </c>
      <c r="D39" s="188"/>
    </row>
    <row r="40" spans="1:4" s="187" customFormat="1">
      <c r="A40" s="189" t="s">
        <v>15</v>
      </c>
      <c r="B40" s="198" t="s">
        <v>383</v>
      </c>
      <c r="C40" s="208">
        <v>5285000</v>
      </c>
      <c r="D40" s="188"/>
    </row>
    <row r="41" spans="1:4" s="187" customFormat="1" ht="36">
      <c r="A41" s="189" t="s">
        <v>15</v>
      </c>
      <c r="B41" s="199" t="s">
        <v>384</v>
      </c>
      <c r="C41" s="208">
        <v>22800000</v>
      </c>
      <c r="D41" s="200"/>
    </row>
    <row r="42" spans="1:4" s="187" customFormat="1">
      <c r="A42" s="189" t="s">
        <v>15</v>
      </c>
      <c r="B42" s="199" t="s">
        <v>362</v>
      </c>
      <c r="C42" s="208">
        <v>3861150000</v>
      </c>
      <c r="D42" s="188"/>
    </row>
    <row r="43" spans="1:4" s="187" customFormat="1">
      <c r="A43" s="189" t="s">
        <v>15</v>
      </c>
      <c r="B43" s="199" t="s">
        <v>363</v>
      </c>
      <c r="C43" s="208">
        <v>663438615</v>
      </c>
      <c r="D43" s="188"/>
    </row>
    <row r="44" spans="1:4" s="187" customFormat="1" ht="36">
      <c r="A44" s="189" t="s">
        <v>15</v>
      </c>
      <c r="B44" s="199" t="s">
        <v>149</v>
      </c>
      <c r="C44" s="208">
        <v>27237136</v>
      </c>
      <c r="D44" s="188"/>
    </row>
    <row r="45" spans="1:4" s="191" customFormat="1">
      <c r="A45" s="189">
        <v>8</v>
      </c>
      <c r="B45" s="186" t="s">
        <v>331</v>
      </c>
      <c r="C45" s="206">
        <f>SUM(C46:C52)</f>
        <v>1060632000</v>
      </c>
      <c r="D45" s="188"/>
    </row>
    <row r="46" spans="1:4" s="191" customFormat="1">
      <c r="A46" s="189" t="s">
        <v>15</v>
      </c>
      <c r="B46" s="190" t="s">
        <v>331</v>
      </c>
      <c r="C46" s="212">
        <v>472906255</v>
      </c>
      <c r="D46" s="188"/>
    </row>
    <row r="47" spans="1:4" s="191" customFormat="1">
      <c r="A47" s="189" t="s">
        <v>15</v>
      </c>
      <c r="B47" s="195" t="s">
        <v>380</v>
      </c>
      <c r="C47" s="208">
        <v>137602400</v>
      </c>
      <c r="D47" s="188"/>
    </row>
    <row r="48" spans="1:4" s="191" customFormat="1">
      <c r="A48" s="189" t="s">
        <v>15</v>
      </c>
      <c r="B48" s="196" t="s">
        <v>379</v>
      </c>
      <c r="C48" s="208">
        <v>5205345</v>
      </c>
      <c r="D48" s="188"/>
    </row>
    <row r="49" spans="1:6" s="194" customFormat="1">
      <c r="A49" s="189" t="s">
        <v>15</v>
      </c>
      <c r="B49" s="195" t="s">
        <v>381</v>
      </c>
      <c r="C49" s="208">
        <v>49780000</v>
      </c>
      <c r="D49" s="193"/>
    </row>
    <row r="50" spans="1:6" s="191" customFormat="1" ht="36">
      <c r="A50" s="189" t="s">
        <v>15</v>
      </c>
      <c r="B50" s="199" t="s">
        <v>385</v>
      </c>
      <c r="C50" s="208">
        <v>11818000</v>
      </c>
      <c r="D50" s="188"/>
    </row>
    <row r="51" spans="1:6" s="191" customFormat="1">
      <c r="A51" s="189" t="s">
        <v>15</v>
      </c>
      <c r="B51" s="190" t="s">
        <v>386</v>
      </c>
      <c r="C51" s="208">
        <v>383320000</v>
      </c>
      <c r="D51" s="188"/>
    </row>
    <row r="52" spans="1:6" s="191" customFormat="1">
      <c r="A52" s="189" t="s">
        <v>15</v>
      </c>
      <c r="B52" s="201" t="s">
        <v>387</v>
      </c>
      <c r="C52" s="208">
        <v>0</v>
      </c>
      <c r="D52" s="188"/>
    </row>
    <row r="53" spans="1:6" s="191" customFormat="1">
      <c r="A53" s="189">
        <v>9</v>
      </c>
      <c r="B53" s="186" t="s">
        <v>333</v>
      </c>
      <c r="C53" s="206">
        <f>SUM(C54:C57)</f>
        <v>93256000</v>
      </c>
      <c r="D53" s="188"/>
    </row>
    <row r="54" spans="1:6" s="191" customFormat="1">
      <c r="A54" s="202" t="s">
        <v>15</v>
      </c>
      <c r="B54" s="190" t="s">
        <v>333</v>
      </c>
      <c r="C54" s="212">
        <v>72974220</v>
      </c>
      <c r="D54" s="188"/>
    </row>
    <row r="55" spans="1:6" s="191" customFormat="1">
      <c r="A55" s="202" t="s">
        <v>15</v>
      </c>
      <c r="B55" s="195" t="s">
        <v>380</v>
      </c>
      <c r="C55" s="208">
        <v>13126500</v>
      </c>
      <c r="D55" s="188"/>
    </row>
    <row r="56" spans="1:6" s="191" customFormat="1">
      <c r="A56" s="202" t="s">
        <v>15</v>
      </c>
      <c r="B56" s="196" t="s">
        <v>379</v>
      </c>
      <c r="C56" s="208">
        <v>710280</v>
      </c>
      <c r="D56" s="188"/>
    </row>
    <row r="57" spans="1:6" s="187" customFormat="1">
      <c r="A57" s="202" t="s">
        <v>15</v>
      </c>
      <c r="B57" s="195" t="s">
        <v>381</v>
      </c>
      <c r="C57" s="208">
        <v>6445000</v>
      </c>
      <c r="D57" s="188"/>
    </row>
    <row r="58" spans="1:6" s="191" customFormat="1">
      <c r="A58" s="189">
        <v>10</v>
      </c>
      <c r="B58" s="186" t="s">
        <v>335</v>
      </c>
      <c r="C58" s="206">
        <f>SUM(C59:C71)</f>
        <v>10714500341</v>
      </c>
      <c r="D58" s="188"/>
    </row>
    <row r="59" spans="1:6" s="191" customFormat="1">
      <c r="A59" s="189" t="s">
        <v>15</v>
      </c>
      <c r="B59" s="190" t="s">
        <v>388</v>
      </c>
      <c r="C59" s="208">
        <v>198000000</v>
      </c>
      <c r="D59" s="188"/>
    </row>
    <row r="60" spans="1:6" s="191" customFormat="1">
      <c r="A60" s="189" t="s">
        <v>15</v>
      </c>
      <c r="B60" s="195" t="s">
        <v>380</v>
      </c>
      <c r="C60" s="208">
        <v>494200000</v>
      </c>
      <c r="D60" s="188"/>
      <c r="F60" s="215">
        <f>C59+C62</f>
        <v>1410313279</v>
      </c>
    </row>
    <row r="61" spans="1:6" s="191" customFormat="1">
      <c r="A61" s="189" t="s">
        <v>15</v>
      </c>
      <c r="B61" s="196" t="s">
        <v>379</v>
      </c>
      <c r="C61" s="208">
        <v>6600000</v>
      </c>
      <c r="D61" s="188"/>
    </row>
    <row r="62" spans="1:6" s="187" customFormat="1">
      <c r="A62" s="189" t="s">
        <v>15</v>
      </c>
      <c r="B62" s="190" t="s">
        <v>390</v>
      </c>
      <c r="C62" s="208">
        <v>1212313279</v>
      </c>
      <c r="D62" s="188"/>
    </row>
    <row r="63" spans="1:6" s="191" customFormat="1">
      <c r="A63" s="189" t="s">
        <v>15</v>
      </c>
      <c r="B63" s="190" t="s">
        <v>392</v>
      </c>
      <c r="C63" s="208">
        <v>4425701182</v>
      </c>
      <c r="D63" s="188"/>
    </row>
    <row r="64" spans="1:6" s="191" customFormat="1">
      <c r="A64" s="189" t="s">
        <v>15</v>
      </c>
      <c r="B64" s="190" t="s">
        <v>393</v>
      </c>
      <c r="C64" s="208">
        <v>3167164880</v>
      </c>
      <c r="D64" s="188"/>
    </row>
    <row r="65" spans="1:4" s="191" customFormat="1">
      <c r="A65" s="189" t="s">
        <v>15</v>
      </c>
      <c r="B65" s="190" t="s">
        <v>135</v>
      </c>
      <c r="C65" s="208">
        <v>341172000</v>
      </c>
      <c r="D65" s="188"/>
    </row>
    <row r="66" spans="1:4" s="191" customFormat="1">
      <c r="A66" s="189" t="s">
        <v>15</v>
      </c>
      <c r="B66" s="190" t="s">
        <v>394</v>
      </c>
      <c r="C66" s="208">
        <v>164268000</v>
      </c>
      <c r="D66" s="188"/>
    </row>
    <row r="67" spans="1:4" s="191" customFormat="1" ht="36">
      <c r="A67" s="189" t="s">
        <v>15</v>
      </c>
      <c r="B67" s="190" t="s">
        <v>395</v>
      </c>
      <c r="C67" s="208">
        <v>85274000</v>
      </c>
      <c r="D67" s="188"/>
    </row>
    <row r="68" spans="1:4" s="191" customFormat="1">
      <c r="A68" s="189" t="s">
        <v>15</v>
      </c>
      <c r="B68" s="190" t="s">
        <v>396</v>
      </c>
      <c r="C68" s="208">
        <v>471007000</v>
      </c>
      <c r="D68" s="188"/>
    </row>
    <row r="69" spans="1:4" s="191" customFormat="1" ht="36">
      <c r="A69" s="189" t="s">
        <v>15</v>
      </c>
      <c r="B69" s="190" t="s">
        <v>397</v>
      </c>
      <c r="C69" s="208">
        <v>76800000</v>
      </c>
      <c r="D69" s="188"/>
    </row>
    <row r="70" spans="1:4" s="191" customFormat="1">
      <c r="A70" s="189" t="s">
        <v>15</v>
      </c>
      <c r="B70" s="190" t="s">
        <v>398</v>
      </c>
      <c r="C70" s="208">
        <v>0</v>
      </c>
      <c r="D70" s="188"/>
    </row>
    <row r="71" spans="1:4" s="191" customFormat="1">
      <c r="A71" s="189" t="s">
        <v>15</v>
      </c>
      <c r="B71" s="190" t="s">
        <v>399</v>
      </c>
      <c r="C71" s="208">
        <v>72000000</v>
      </c>
      <c r="D71" s="188"/>
    </row>
    <row r="72" spans="1:4" s="191" customFormat="1">
      <c r="A72" s="189">
        <v>11</v>
      </c>
      <c r="B72" s="186" t="s">
        <v>337</v>
      </c>
      <c r="C72" s="206">
        <f>SUM(C73:C76)</f>
        <v>657000800</v>
      </c>
      <c r="D72" s="188"/>
    </row>
    <row r="73" spans="1:4" s="191" customFormat="1">
      <c r="A73" s="189" t="s">
        <v>15</v>
      </c>
      <c r="B73" s="190" t="s">
        <v>400</v>
      </c>
      <c r="C73" s="208">
        <v>64175950</v>
      </c>
      <c r="D73" s="188"/>
    </row>
    <row r="74" spans="1:4" s="187" customFormat="1">
      <c r="A74" s="189" t="s">
        <v>15</v>
      </c>
      <c r="B74" s="195" t="s">
        <v>380</v>
      </c>
      <c r="C74" s="208">
        <v>4924500</v>
      </c>
      <c r="D74" s="188"/>
    </row>
    <row r="75" spans="1:4" s="191" customFormat="1">
      <c r="A75" s="189" t="s">
        <v>15</v>
      </c>
      <c r="B75" s="190" t="s">
        <v>401</v>
      </c>
      <c r="C75" s="208">
        <v>13000000</v>
      </c>
      <c r="D75" s="188"/>
    </row>
    <row r="76" spans="1:4" s="191" customFormat="1">
      <c r="A76" s="189" t="s">
        <v>15</v>
      </c>
      <c r="B76" s="190" t="s">
        <v>402</v>
      </c>
      <c r="C76" s="208">
        <v>574900350</v>
      </c>
      <c r="D76" s="188"/>
    </row>
    <row r="77" spans="1:4" s="191" customFormat="1">
      <c r="A77" s="189">
        <v>12</v>
      </c>
      <c r="B77" s="186" t="s">
        <v>339</v>
      </c>
      <c r="C77" s="206">
        <f>SUM(C78:C80)</f>
        <v>146966500</v>
      </c>
      <c r="D77" s="188"/>
    </row>
    <row r="78" spans="1:4" s="187" customFormat="1">
      <c r="A78" s="189" t="s">
        <v>15</v>
      </c>
      <c r="B78" s="190" t="s">
        <v>403</v>
      </c>
      <c r="C78" s="208">
        <v>0</v>
      </c>
      <c r="D78" s="188"/>
    </row>
    <row r="79" spans="1:4" s="191" customFormat="1">
      <c r="A79" s="189" t="s">
        <v>15</v>
      </c>
      <c r="B79" s="195" t="s">
        <v>380</v>
      </c>
      <c r="C79" s="208">
        <v>3446500</v>
      </c>
      <c r="D79" s="188"/>
    </row>
    <row r="80" spans="1:4" s="191" customFormat="1">
      <c r="A80" s="189" t="s">
        <v>15</v>
      </c>
      <c r="B80" s="190" t="s">
        <v>404</v>
      </c>
      <c r="C80" s="208">
        <v>143520000</v>
      </c>
      <c r="D80" s="188"/>
    </row>
    <row r="81" spans="1:4" s="187" customFormat="1">
      <c r="A81" s="189">
        <v>13</v>
      </c>
      <c r="B81" s="186" t="s">
        <v>341</v>
      </c>
      <c r="C81" s="206">
        <f>SUM(C82:C83)</f>
        <v>41346000</v>
      </c>
      <c r="D81" s="188"/>
    </row>
    <row r="82" spans="1:4" s="191" customFormat="1">
      <c r="A82" s="203" t="s">
        <v>15</v>
      </c>
      <c r="B82" s="190" t="s">
        <v>341</v>
      </c>
      <c r="C82" s="208">
        <v>37211400</v>
      </c>
      <c r="D82" s="188"/>
    </row>
    <row r="83" spans="1:4" s="191" customFormat="1">
      <c r="A83" s="203" t="s">
        <v>15</v>
      </c>
      <c r="B83" s="195" t="s">
        <v>380</v>
      </c>
      <c r="C83" s="208">
        <v>4134600</v>
      </c>
      <c r="D83" s="188"/>
    </row>
    <row r="84" spans="1:4" s="191" customFormat="1">
      <c r="A84" s="189" t="s">
        <v>405</v>
      </c>
      <c r="B84" s="186" t="s">
        <v>27</v>
      </c>
      <c r="C84" s="206">
        <v>522393000</v>
      </c>
      <c r="D84" s="188"/>
    </row>
    <row r="86" spans="1:4">
      <c r="C86" s="214">
        <f>C63+C60</f>
        <v>4919901182</v>
      </c>
    </row>
  </sheetData>
  <autoFilter ref="A6:D6"/>
  <mergeCells count="3">
    <mergeCell ref="A1:D1"/>
    <mergeCell ref="A2:D2"/>
    <mergeCell ref="A3:D3"/>
  </mergeCells>
  <printOptions horizontalCentered="1"/>
  <pageMargins left="0.31" right="0.23622047244094499" top="0.43307086614173201" bottom="0.43307086614173201" header="0.23622047244094499" footer="0.23622047244094499"/>
  <pageSetup paperSize="9" scale="85" orientation="portrait" r:id="rId1"/>
  <headerFooter alignWithMargins="0">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50"/>
  <sheetViews>
    <sheetView showZeros="0" tabSelected="1" view="pageBreakPreview" zoomScale="85" zoomScaleNormal="115" zoomScaleSheetLayoutView="85" workbookViewId="0">
      <pane xSplit="4" ySplit="7" topLeftCell="E95" activePane="bottomRight" state="frozen"/>
      <selection activeCell="B83" sqref="B83"/>
      <selection pane="topRight" activeCell="B83" sqref="B83"/>
      <selection pane="bottomLeft" activeCell="B83" sqref="B83"/>
      <selection pane="bottomRight" activeCell="G62" sqref="G62"/>
    </sheetView>
  </sheetViews>
  <sheetFormatPr defaultColWidth="8.109375" defaultRowHeight="18"/>
  <cols>
    <col min="1" max="1" width="7.33203125" style="230" customWidth="1"/>
    <col min="2" max="2" width="63" style="224" customWidth="1"/>
    <col min="3" max="3" width="23" style="224" customWidth="1"/>
    <col min="4" max="4" width="14.88671875" style="230" customWidth="1"/>
    <col min="5" max="74" width="8.109375" style="224"/>
    <col min="75" max="75" width="7.33203125" style="224" customWidth="1"/>
    <col min="76" max="76" width="72.33203125" style="224" customWidth="1"/>
    <col min="77" max="77" width="0" style="224" hidden="1" customWidth="1"/>
    <col min="78" max="78" width="17.109375" style="224" customWidth="1"/>
    <col min="79" max="103" width="0" style="224" hidden="1" customWidth="1"/>
    <col min="104" max="104" width="8.109375" style="224"/>
    <col min="105" max="105" width="14.33203125" style="224" customWidth="1"/>
    <col min="106" max="330" width="8.109375" style="224"/>
    <col min="331" max="331" width="7.33203125" style="224" customWidth="1"/>
    <col min="332" max="332" width="72.33203125" style="224" customWidth="1"/>
    <col min="333" max="333" width="0" style="224" hidden="1" customWidth="1"/>
    <col min="334" max="334" width="17.109375" style="224" customWidth="1"/>
    <col min="335" max="359" width="0" style="224" hidden="1" customWidth="1"/>
    <col min="360" max="360" width="8.109375" style="224"/>
    <col min="361" max="361" width="14.33203125" style="224" customWidth="1"/>
    <col min="362" max="586" width="8.109375" style="224"/>
    <col min="587" max="587" width="7.33203125" style="224" customWidth="1"/>
    <col min="588" max="588" width="72.33203125" style="224" customWidth="1"/>
    <col min="589" max="589" width="0" style="224" hidden="1" customWidth="1"/>
    <col min="590" max="590" width="17.109375" style="224" customWidth="1"/>
    <col min="591" max="615" width="0" style="224" hidden="1" customWidth="1"/>
    <col min="616" max="616" width="8.109375" style="224"/>
    <col min="617" max="617" width="14.33203125" style="224" customWidth="1"/>
    <col min="618" max="842" width="8.109375" style="224"/>
    <col min="843" max="843" width="7.33203125" style="224" customWidth="1"/>
    <col min="844" max="844" width="72.33203125" style="224" customWidth="1"/>
    <col min="845" max="845" width="0" style="224" hidden="1" customWidth="1"/>
    <col min="846" max="846" width="17.109375" style="224" customWidth="1"/>
    <col min="847" max="871" width="0" style="224" hidden="1" customWidth="1"/>
    <col min="872" max="872" width="8.109375" style="224"/>
    <col min="873" max="873" width="14.33203125" style="224" customWidth="1"/>
    <col min="874" max="1098" width="8.109375" style="224"/>
    <col min="1099" max="1099" width="7.33203125" style="224" customWidth="1"/>
    <col min="1100" max="1100" width="72.33203125" style="224" customWidth="1"/>
    <col min="1101" max="1101" width="0" style="224" hidden="1" customWidth="1"/>
    <col min="1102" max="1102" width="17.109375" style="224" customWidth="1"/>
    <col min="1103" max="1127" width="0" style="224" hidden="1" customWidth="1"/>
    <col min="1128" max="1128" width="8.109375" style="224"/>
    <col min="1129" max="1129" width="14.33203125" style="224" customWidth="1"/>
    <col min="1130" max="1354" width="8.109375" style="224"/>
    <col min="1355" max="1355" width="7.33203125" style="224" customWidth="1"/>
    <col min="1356" max="1356" width="72.33203125" style="224" customWidth="1"/>
    <col min="1357" max="1357" width="0" style="224" hidden="1" customWidth="1"/>
    <col min="1358" max="1358" width="17.109375" style="224" customWidth="1"/>
    <col min="1359" max="1383" width="0" style="224" hidden="1" customWidth="1"/>
    <col min="1384" max="1384" width="8.109375" style="224"/>
    <col min="1385" max="1385" width="14.33203125" style="224" customWidth="1"/>
    <col min="1386" max="1610" width="8.109375" style="224"/>
    <col min="1611" max="1611" width="7.33203125" style="224" customWidth="1"/>
    <col min="1612" max="1612" width="72.33203125" style="224" customWidth="1"/>
    <col min="1613" max="1613" width="0" style="224" hidden="1" customWidth="1"/>
    <col min="1614" max="1614" width="17.109375" style="224" customWidth="1"/>
    <col min="1615" max="1639" width="0" style="224" hidden="1" customWidth="1"/>
    <col min="1640" max="1640" width="8.109375" style="224"/>
    <col min="1641" max="1641" width="14.33203125" style="224" customWidth="1"/>
    <col min="1642" max="1866" width="8.109375" style="224"/>
    <col min="1867" max="1867" width="7.33203125" style="224" customWidth="1"/>
    <col min="1868" max="1868" width="72.33203125" style="224" customWidth="1"/>
    <col min="1869" max="1869" width="0" style="224" hidden="1" customWidth="1"/>
    <col min="1870" max="1870" width="17.109375" style="224" customWidth="1"/>
    <col min="1871" max="1895" width="0" style="224" hidden="1" customWidth="1"/>
    <col min="1896" max="1896" width="8.109375" style="224"/>
    <col min="1897" max="1897" width="14.33203125" style="224" customWidth="1"/>
    <col min="1898" max="2122" width="8.109375" style="224"/>
    <col min="2123" max="2123" width="7.33203125" style="224" customWidth="1"/>
    <col min="2124" max="2124" width="72.33203125" style="224" customWidth="1"/>
    <col min="2125" max="2125" width="0" style="224" hidden="1" customWidth="1"/>
    <col min="2126" max="2126" width="17.109375" style="224" customWidth="1"/>
    <col min="2127" max="2151" width="0" style="224" hidden="1" customWidth="1"/>
    <col min="2152" max="2152" width="8.109375" style="224"/>
    <col min="2153" max="2153" width="14.33203125" style="224" customWidth="1"/>
    <col min="2154" max="2378" width="8.109375" style="224"/>
    <col min="2379" max="2379" width="7.33203125" style="224" customWidth="1"/>
    <col min="2380" max="2380" width="72.33203125" style="224" customWidth="1"/>
    <col min="2381" max="2381" width="0" style="224" hidden="1" customWidth="1"/>
    <col min="2382" max="2382" width="17.109375" style="224" customWidth="1"/>
    <col min="2383" max="2407" width="0" style="224" hidden="1" customWidth="1"/>
    <col min="2408" max="2408" width="8.109375" style="224"/>
    <col min="2409" max="2409" width="14.33203125" style="224" customWidth="1"/>
    <col min="2410" max="2634" width="8.109375" style="224"/>
    <col min="2635" max="2635" width="7.33203125" style="224" customWidth="1"/>
    <col min="2636" max="2636" width="72.33203125" style="224" customWidth="1"/>
    <col min="2637" max="2637" width="0" style="224" hidden="1" customWidth="1"/>
    <col min="2638" max="2638" width="17.109375" style="224" customWidth="1"/>
    <col min="2639" max="2663" width="0" style="224" hidden="1" customWidth="1"/>
    <col min="2664" max="2664" width="8.109375" style="224"/>
    <col min="2665" max="2665" width="14.33203125" style="224" customWidth="1"/>
    <col min="2666" max="2890" width="8.109375" style="224"/>
    <col min="2891" max="2891" width="7.33203125" style="224" customWidth="1"/>
    <col min="2892" max="2892" width="72.33203125" style="224" customWidth="1"/>
    <col min="2893" max="2893" width="0" style="224" hidden="1" customWidth="1"/>
    <col min="2894" max="2894" width="17.109375" style="224" customWidth="1"/>
    <col min="2895" max="2919" width="0" style="224" hidden="1" customWidth="1"/>
    <col min="2920" max="2920" width="8.109375" style="224"/>
    <col min="2921" max="2921" width="14.33203125" style="224" customWidth="1"/>
    <col min="2922" max="3146" width="8.109375" style="224"/>
    <col min="3147" max="3147" width="7.33203125" style="224" customWidth="1"/>
    <col min="3148" max="3148" width="72.33203125" style="224" customWidth="1"/>
    <col min="3149" max="3149" width="0" style="224" hidden="1" customWidth="1"/>
    <col min="3150" max="3150" width="17.109375" style="224" customWidth="1"/>
    <col min="3151" max="3175" width="0" style="224" hidden="1" customWidth="1"/>
    <col min="3176" max="3176" width="8.109375" style="224"/>
    <col min="3177" max="3177" width="14.33203125" style="224" customWidth="1"/>
    <col min="3178" max="3402" width="8.109375" style="224"/>
    <col min="3403" max="3403" width="7.33203125" style="224" customWidth="1"/>
    <col min="3404" max="3404" width="72.33203125" style="224" customWidth="1"/>
    <col min="3405" max="3405" width="0" style="224" hidden="1" customWidth="1"/>
    <col min="3406" max="3406" width="17.109375" style="224" customWidth="1"/>
    <col min="3407" max="3431" width="0" style="224" hidden="1" customWidth="1"/>
    <col min="3432" max="3432" width="8.109375" style="224"/>
    <col min="3433" max="3433" width="14.33203125" style="224" customWidth="1"/>
    <col min="3434" max="3658" width="8.109375" style="224"/>
    <col min="3659" max="3659" width="7.33203125" style="224" customWidth="1"/>
    <col min="3660" max="3660" width="72.33203125" style="224" customWidth="1"/>
    <col min="3661" max="3661" width="0" style="224" hidden="1" customWidth="1"/>
    <col min="3662" max="3662" width="17.109375" style="224" customWidth="1"/>
    <col min="3663" max="3687" width="0" style="224" hidden="1" customWidth="1"/>
    <col min="3688" max="3688" width="8.109375" style="224"/>
    <col min="3689" max="3689" width="14.33203125" style="224" customWidth="1"/>
    <col min="3690" max="3914" width="8.109375" style="224"/>
    <col min="3915" max="3915" width="7.33203125" style="224" customWidth="1"/>
    <col min="3916" max="3916" width="72.33203125" style="224" customWidth="1"/>
    <col min="3917" max="3917" width="0" style="224" hidden="1" customWidth="1"/>
    <col min="3918" max="3918" width="17.109375" style="224" customWidth="1"/>
    <col min="3919" max="3943" width="0" style="224" hidden="1" customWidth="1"/>
    <col min="3944" max="3944" width="8.109375" style="224"/>
    <col min="3945" max="3945" width="14.33203125" style="224" customWidth="1"/>
    <col min="3946" max="4170" width="8.109375" style="224"/>
    <col min="4171" max="4171" width="7.33203125" style="224" customWidth="1"/>
    <col min="4172" max="4172" width="72.33203125" style="224" customWidth="1"/>
    <col min="4173" max="4173" width="0" style="224" hidden="1" customWidth="1"/>
    <col min="4174" max="4174" width="17.109375" style="224" customWidth="1"/>
    <col min="4175" max="4199" width="0" style="224" hidden="1" customWidth="1"/>
    <col min="4200" max="4200" width="8.109375" style="224"/>
    <col min="4201" max="4201" width="14.33203125" style="224" customWidth="1"/>
    <col min="4202" max="4426" width="8.109375" style="224"/>
    <col min="4427" max="4427" width="7.33203125" style="224" customWidth="1"/>
    <col min="4428" max="4428" width="72.33203125" style="224" customWidth="1"/>
    <col min="4429" max="4429" width="0" style="224" hidden="1" customWidth="1"/>
    <col min="4430" max="4430" width="17.109375" style="224" customWidth="1"/>
    <col min="4431" max="4455" width="0" style="224" hidden="1" customWidth="1"/>
    <col min="4456" max="4456" width="8.109375" style="224"/>
    <col min="4457" max="4457" width="14.33203125" style="224" customWidth="1"/>
    <col min="4458" max="4682" width="8.109375" style="224"/>
    <col min="4683" max="4683" width="7.33203125" style="224" customWidth="1"/>
    <col min="4684" max="4684" width="72.33203125" style="224" customWidth="1"/>
    <col min="4685" max="4685" width="0" style="224" hidden="1" customWidth="1"/>
    <col min="4686" max="4686" width="17.109375" style="224" customWidth="1"/>
    <col min="4687" max="4711" width="0" style="224" hidden="1" customWidth="1"/>
    <col min="4712" max="4712" width="8.109375" style="224"/>
    <col min="4713" max="4713" width="14.33203125" style="224" customWidth="1"/>
    <col min="4714" max="4938" width="8.109375" style="224"/>
    <col min="4939" max="4939" width="7.33203125" style="224" customWidth="1"/>
    <col min="4940" max="4940" width="72.33203125" style="224" customWidth="1"/>
    <col min="4941" max="4941" width="0" style="224" hidden="1" customWidth="1"/>
    <col min="4942" max="4942" width="17.109375" style="224" customWidth="1"/>
    <col min="4943" max="4967" width="0" style="224" hidden="1" customWidth="1"/>
    <col min="4968" max="4968" width="8.109375" style="224"/>
    <col min="4969" max="4969" width="14.33203125" style="224" customWidth="1"/>
    <col min="4970" max="5194" width="8.109375" style="224"/>
    <col min="5195" max="5195" width="7.33203125" style="224" customWidth="1"/>
    <col min="5196" max="5196" width="72.33203125" style="224" customWidth="1"/>
    <col min="5197" max="5197" width="0" style="224" hidden="1" customWidth="1"/>
    <col min="5198" max="5198" width="17.109375" style="224" customWidth="1"/>
    <col min="5199" max="5223" width="0" style="224" hidden="1" customWidth="1"/>
    <col min="5224" max="5224" width="8.109375" style="224"/>
    <col min="5225" max="5225" width="14.33203125" style="224" customWidth="1"/>
    <col min="5226" max="5450" width="8.109375" style="224"/>
    <col min="5451" max="5451" width="7.33203125" style="224" customWidth="1"/>
    <col min="5452" max="5452" width="72.33203125" style="224" customWidth="1"/>
    <col min="5453" max="5453" width="0" style="224" hidden="1" customWidth="1"/>
    <col min="5454" max="5454" width="17.109375" style="224" customWidth="1"/>
    <col min="5455" max="5479" width="0" style="224" hidden="1" customWidth="1"/>
    <col min="5480" max="5480" width="8.109375" style="224"/>
    <col min="5481" max="5481" width="14.33203125" style="224" customWidth="1"/>
    <col min="5482" max="5706" width="8.109375" style="224"/>
    <col min="5707" max="5707" width="7.33203125" style="224" customWidth="1"/>
    <col min="5708" max="5708" width="72.33203125" style="224" customWidth="1"/>
    <col min="5709" max="5709" width="0" style="224" hidden="1" customWidth="1"/>
    <col min="5710" max="5710" width="17.109375" style="224" customWidth="1"/>
    <col min="5711" max="5735" width="0" style="224" hidden="1" customWidth="1"/>
    <col min="5736" max="5736" width="8.109375" style="224"/>
    <col min="5737" max="5737" width="14.33203125" style="224" customWidth="1"/>
    <col min="5738" max="5962" width="8.109375" style="224"/>
    <col min="5963" max="5963" width="7.33203125" style="224" customWidth="1"/>
    <col min="5964" max="5964" width="72.33203125" style="224" customWidth="1"/>
    <col min="5965" max="5965" width="0" style="224" hidden="1" customWidth="1"/>
    <col min="5966" max="5966" width="17.109375" style="224" customWidth="1"/>
    <col min="5967" max="5991" width="0" style="224" hidden="1" customWidth="1"/>
    <col min="5992" max="5992" width="8.109375" style="224"/>
    <col min="5993" max="5993" width="14.33203125" style="224" customWidth="1"/>
    <col min="5994" max="6218" width="8.109375" style="224"/>
    <col min="6219" max="6219" width="7.33203125" style="224" customWidth="1"/>
    <col min="6220" max="6220" width="72.33203125" style="224" customWidth="1"/>
    <col min="6221" max="6221" width="0" style="224" hidden="1" customWidth="1"/>
    <col min="6222" max="6222" width="17.109375" style="224" customWidth="1"/>
    <col min="6223" max="6247" width="0" style="224" hidden="1" customWidth="1"/>
    <col min="6248" max="6248" width="8.109375" style="224"/>
    <col min="6249" max="6249" width="14.33203125" style="224" customWidth="1"/>
    <col min="6250" max="6474" width="8.109375" style="224"/>
    <col min="6475" max="6475" width="7.33203125" style="224" customWidth="1"/>
    <col min="6476" max="6476" width="72.33203125" style="224" customWidth="1"/>
    <col min="6477" max="6477" width="0" style="224" hidden="1" customWidth="1"/>
    <col min="6478" max="6478" width="17.109375" style="224" customWidth="1"/>
    <col min="6479" max="6503" width="0" style="224" hidden="1" customWidth="1"/>
    <col min="6504" max="6504" width="8.109375" style="224"/>
    <col min="6505" max="6505" width="14.33203125" style="224" customWidth="1"/>
    <col min="6506" max="6730" width="8.109375" style="224"/>
    <col min="6731" max="6731" width="7.33203125" style="224" customWidth="1"/>
    <col min="6732" max="6732" width="72.33203125" style="224" customWidth="1"/>
    <col min="6733" max="6733" width="0" style="224" hidden="1" customWidth="1"/>
    <col min="6734" max="6734" width="17.109375" style="224" customWidth="1"/>
    <col min="6735" max="6759" width="0" style="224" hidden="1" customWidth="1"/>
    <col min="6760" max="6760" width="8.109375" style="224"/>
    <col min="6761" max="6761" width="14.33203125" style="224" customWidth="1"/>
    <col min="6762" max="6986" width="8.109375" style="224"/>
    <col min="6987" max="6987" width="7.33203125" style="224" customWidth="1"/>
    <col min="6988" max="6988" width="72.33203125" style="224" customWidth="1"/>
    <col min="6989" max="6989" width="0" style="224" hidden="1" customWidth="1"/>
    <col min="6990" max="6990" width="17.109375" style="224" customWidth="1"/>
    <col min="6991" max="7015" width="0" style="224" hidden="1" customWidth="1"/>
    <col min="7016" max="7016" width="8.109375" style="224"/>
    <col min="7017" max="7017" width="14.33203125" style="224" customWidth="1"/>
    <col min="7018" max="7242" width="8.109375" style="224"/>
    <col min="7243" max="7243" width="7.33203125" style="224" customWidth="1"/>
    <col min="7244" max="7244" width="72.33203125" style="224" customWidth="1"/>
    <col min="7245" max="7245" width="0" style="224" hidden="1" customWidth="1"/>
    <col min="7246" max="7246" width="17.109375" style="224" customWidth="1"/>
    <col min="7247" max="7271" width="0" style="224" hidden="1" customWidth="1"/>
    <col min="7272" max="7272" width="8.109375" style="224"/>
    <col min="7273" max="7273" width="14.33203125" style="224" customWidth="1"/>
    <col min="7274" max="7498" width="8.109375" style="224"/>
    <col min="7499" max="7499" width="7.33203125" style="224" customWidth="1"/>
    <col min="7500" max="7500" width="72.33203125" style="224" customWidth="1"/>
    <col min="7501" max="7501" width="0" style="224" hidden="1" customWidth="1"/>
    <col min="7502" max="7502" width="17.109375" style="224" customWidth="1"/>
    <col min="7503" max="7527" width="0" style="224" hidden="1" customWidth="1"/>
    <col min="7528" max="7528" width="8.109375" style="224"/>
    <col min="7529" max="7529" width="14.33203125" style="224" customWidth="1"/>
    <col min="7530" max="7754" width="8.109375" style="224"/>
    <col min="7755" max="7755" width="7.33203125" style="224" customWidth="1"/>
    <col min="7756" max="7756" width="72.33203125" style="224" customWidth="1"/>
    <col min="7757" max="7757" width="0" style="224" hidden="1" customWidth="1"/>
    <col min="7758" max="7758" width="17.109375" style="224" customWidth="1"/>
    <col min="7759" max="7783" width="0" style="224" hidden="1" customWidth="1"/>
    <col min="7784" max="7784" width="8.109375" style="224"/>
    <col min="7785" max="7785" width="14.33203125" style="224" customWidth="1"/>
    <col min="7786" max="8010" width="8.109375" style="224"/>
    <col min="8011" max="8011" width="7.33203125" style="224" customWidth="1"/>
    <col min="8012" max="8012" width="72.33203125" style="224" customWidth="1"/>
    <col min="8013" max="8013" width="0" style="224" hidden="1" customWidth="1"/>
    <col min="8014" max="8014" width="17.109375" style="224" customWidth="1"/>
    <col min="8015" max="8039" width="0" style="224" hidden="1" customWidth="1"/>
    <col min="8040" max="8040" width="8.109375" style="224"/>
    <col min="8041" max="8041" width="14.33203125" style="224" customWidth="1"/>
    <col min="8042" max="8266" width="8.109375" style="224"/>
    <col min="8267" max="8267" width="7.33203125" style="224" customWidth="1"/>
    <col min="8268" max="8268" width="72.33203125" style="224" customWidth="1"/>
    <col min="8269" max="8269" width="0" style="224" hidden="1" customWidth="1"/>
    <col min="8270" max="8270" width="17.109375" style="224" customWidth="1"/>
    <col min="8271" max="8295" width="0" style="224" hidden="1" customWidth="1"/>
    <col min="8296" max="8296" width="8.109375" style="224"/>
    <col min="8297" max="8297" width="14.33203125" style="224" customWidth="1"/>
    <col min="8298" max="8522" width="8.109375" style="224"/>
    <col min="8523" max="8523" width="7.33203125" style="224" customWidth="1"/>
    <col min="8524" max="8524" width="72.33203125" style="224" customWidth="1"/>
    <col min="8525" max="8525" width="0" style="224" hidden="1" customWidth="1"/>
    <col min="8526" max="8526" width="17.109375" style="224" customWidth="1"/>
    <col min="8527" max="8551" width="0" style="224" hidden="1" customWidth="1"/>
    <col min="8552" max="8552" width="8.109375" style="224"/>
    <col min="8553" max="8553" width="14.33203125" style="224" customWidth="1"/>
    <col min="8554" max="8778" width="8.109375" style="224"/>
    <col min="8779" max="8779" width="7.33203125" style="224" customWidth="1"/>
    <col min="8780" max="8780" width="72.33203125" style="224" customWidth="1"/>
    <col min="8781" max="8781" width="0" style="224" hidden="1" customWidth="1"/>
    <col min="8782" max="8782" width="17.109375" style="224" customWidth="1"/>
    <col min="8783" max="8807" width="0" style="224" hidden="1" customWidth="1"/>
    <col min="8808" max="8808" width="8.109375" style="224"/>
    <col min="8809" max="8809" width="14.33203125" style="224" customWidth="1"/>
    <col min="8810" max="9034" width="8.109375" style="224"/>
    <col min="9035" max="9035" width="7.33203125" style="224" customWidth="1"/>
    <col min="9036" max="9036" width="72.33203125" style="224" customWidth="1"/>
    <col min="9037" max="9037" width="0" style="224" hidden="1" customWidth="1"/>
    <col min="9038" max="9038" width="17.109375" style="224" customWidth="1"/>
    <col min="9039" max="9063" width="0" style="224" hidden="1" customWidth="1"/>
    <col min="9064" max="9064" width="8.109375" style="224"/>
    <col min="9065" max="9065" width="14.33203125" style="224" customWidth="1"/>
    <col min="9066" max="9290" width="8.109375" style="224"/>
    <col min="9291" max="9291" width="7.33203125" style="224" customWidth="1"/>
    <col min="9292" max="9292" width="72.33203125" style="224" customWidth="1"/>
    <col min="9293" max="9293" width="0" style="224" hidden="1" customWidth="1"/>
    <col min="9294" max="9294" width="17.109375" style="224" customWidth="1"/>
    <col min="9295" max="9319" width="0" style="224" hidden="1" customWidth="1"/>
    <col min="9320" max="9320" width="8.109375" style="224"/>
    <col min="9321" max="9321" width="14.33203125" style="224" customWidth="1"/>
    <col min="9322" max="9546" width="8.109375" style="224"/>
    <col min="9547" max="9547" width="7.33203125" style="224" customWidth="1"/>
    <col min="9548" max="9548" width="72.33203125" style="224" customWidth="1"/>
    <col min="9549" max="9549" width="0" style="224" hidden="1" customWidth="1"/>
    <col min="9550" max="9550" width="17.109375" style="224" customWidth="1"/>
    <col min="9551" max="9575" width="0" style="224" hidden="1" customWidth="1"/>
    <col min="9576" max="9576" width="8.109375" style="224"/>
    <col min="9577" max="9577" width="14.33203125" style="224" customWidth="1"/>
    <col min="9578" max="9802" width="8.109375" style="224"/>
    <col min="9803" max="9803" width="7.33203125" style="224" customWidth="1"/>
    <col min="9804" max="9804" width="72.33203125" style="224" customWidth="1"/>
    <col min="9805" max="9805" width="0" style="224" hidden="1" customWidth="1"/>
    <col min="9806" max="9806" width="17.109375" style="224" customWidth="1"/>
    <col min="9807" max="9831" width="0" style="224" hidden="1" customWidth="1"/>
    <col min="9832" max="9832" width="8.109375" style="224"/>
    <col min="9833" max="9833" width="14.33203125" style="224" customWidth="1"/>
    <col min="9834" max="10058" width="8.109375" style="224"/>
    <col min="10059" max="10059" width="7.33203125" style="224" customWidth="1"/>
    <col min="10060" max="10060" width="72.33203125" style="224" customWidth="1"/>
    <col min="10061" max="10061" width="0" style="224" hidden="1" customWidth="1"/>
    <col min="10062" max="10062" width="17.109375" style="224" customWidth="1"/>
    <col min="10063" max="10087" width="0" style="224" hidden="1" customWidth="1"/>
    <col min="10088" max="10088" width="8.109375" style="224"/>
    <col min="10089" max="10089" width="14.33203125" style="224" customWidth="1"/>
    <col min="10090" max="10314" width="8.109375" style="224"/>
    <col min="10315" max="10315" width="7.33203125" style="224" customWidth="1"/>
    <col min="10316" max="10316" width="72.33203125" style="224" customWidth="1"/>
    <col min="10317" max="10317" width="0" style="224" hidden="1" customWidth="1"/>
    <col min="10318" max="10318" width="17.109375" style="224" customWidth="1"/>
    <col min="10319" max="10343" width="0" style="224" hidden="1" customWidth="1"/>
    <col min="10344" max="10344" width="8.109375" style="224"/>
    <col min="10345" max="10345" width="14.33203125" style="224" customWidth="1"/>
    <col min="10346" max="10570" width="8.109375" style="224"/>
    <col min="10571" max="10571" width="7.33203125" style="224" customWidth="1"/>
    <col min="10572" max="10572" width="72.33203125" style="224" customWidth="1"/>
    <col min="10573" max="10573" width="0" style="224" hidden="1" customWidth="1"/>
    <col min="10574" max="10574" width="17.109375" style="224" customWidth="1"/>
    <col min="10575" max="10599" width="0" style="224" hidden="1" customWidth="1"/>
    <col min="10600" max="10600" width="8.109375" style="224"/>
    <col min="10601" max="10601" width="14.33203125" style="224" customWidth="1"/>
    <col min="10602" max="10826" width="8.109375" style="224"/>
    <col min="10827" max="10827" width="7.33203125" style="224" customWidth="1"/>
    <col min="10828" max="10828" width="72.33203125" style="224" customWidth="1"/>
    <col min="10829" max="10829" width="0" style="224" hidden="1" customWidth="1"/>
    <col min="10830" max="10830" width="17.109375" style="224" customWidth="1"/>
    <col min="10831" max="10855" width="0" style="224" hidden="1" customWidth="1"/>
    <col min="10856" max="10856" width="8.109375" style="224"/>
    <col min="10857" max="10857" width="14.33203125" style="224" customWidth="1"/>
    <col min="10858" max="11082" width="8.109375" style="224"/>
    <col min="11083" max="11083" width="7.33203125" style="224" customWidth="1"/>
    <col min="11084" max="11084" width="72.33203125" style="224" customWidth="1"/>
    <col min="11085" max="11085" width="0" style="224" hidden="1" customWidth="1"/>
    <col min="11086" max="11086" width="17.109375" style="224" customWidth="1"/>
    <col min="11087" max="11111" width="0" style="224" hidden="1" customWidth="1"/>
    <col min="11112" max="11112" width="8.109375" style="224"/>
    <col min="11113" max="11113" width="14.33203125" style="224" customWidth="1"/>
    <col min="11114" max="11338" width="8.109375" style="224"/>
    <col min="11339" max="11339" width="7.33203125" style="224" customWidth="1"/>
    <col min="11340" max="11340" width="72.33203125" style="224" customWidth="1"/>
    <col min="11341" max="11341" width="0" style="224" hidden="1" customWidth="1"/>
    <col min="11342" max="11342" width="17.109375" style="224" customWidth="1"/>
    <col min="11343" max="11367" width="0" style="224" hidden="1" customWidth="1"/>
    <col min="11368" max="11368" width="8.109375" style="224"/>
    <col min="11369" max="11369" width="14.33203125" style="224" customWidth="1"/>
    <col min="11370" max="11594" width="8.109375" style="224"/>
    <col min="11595" max="11595" width="7.33203125" style="224" customWidth="1"/>
    <col min="11596" max="11596" width="72.33203125" style="224" customWidth="1"/>
    <col min="11597" max="11597" width="0" style="224" hidden="1" customWidth="1"/>
    <col min="11598" max="11598" width="17.109375" style="224" customWidth="1"/>
    <col min="11599" max="11623" width="0" style="224" hidden="1" customWidth="1"/>
    <col min="11624" max="11624" width="8.109375" style="224"/>
    <col min="11625" max="11625" width="14.33203125" style="224" customWidth="1"/>
    <col min="11626" max="11850" width="8.109375" style="224"/>
    <col min="11851" max="11851" width="7.33203125" style="224" customWidth="1"/>
    <col min="11852" max="11852" width="72.33203125" style="224" customWidth="1"/>
    <col min="11853" max="11853" width="0" style="224" hidden="1" customWidth="1"/>
    <col min="11854" max="11854" width="17.109375" style="224" customWidth="1"/>
    <col min="11855" max="11879" width="0" style="224" hidden="1" customWidth="1"/>
    <col min="11880" max="11880" width="8.109375" style="224"/>
    <col min="11881" max="11881" width="14.33203125" style="224" customWidth="1"/>
    <col min="11882" max="12106" width="8.109375" style="224"/>
    <col min="12107" max="12107" width="7.33203125" style="224" customWidth="1"/>
    <col min="12108" max="12108" width="72.33203125" style="224" customWidth="1"/>
    <col min="12109" max="12109" width="0" style="224" hidden="1" customWidth="1"/>
    <col min="12110" max="12110" width="17.109375" style="224" customWidth="1"/>
    <col min="12111" max="12135" width="0" style="224" hidden="1" customWidth="1"/>
    <col min="12136" max="12136" width="8.109375" style="224"/>
    <col min="12137" max="12137" width="14.33203125" style="224" customWidth="1"/>
    <col min="12138" max="12362" width="8.109375" style="224"/>
    <col min="12363" max="12363" width="7.33203125" style="224" customWidth="1"/>
    <col min="12364" max="12364" width="72.33203125" style="224" customWidth="1"/>
    <col min="12365" max="12365" width="0" style="224" hidden="1" customWidth="1"/>
    <col min="12366" max="12366" width="17.109375" style="224" customWidth="1"/>
    <col min="12367" max="12391" width="0" style="224" hidden="1" customWidth="1"/>
    <col min="12392" max="12392" width="8.109375" style="224"/>
    <col min="12393" max="12393" width="14.33203125" style="224" customWidth="1"/>
    <col min="12394" max="12618" width="8.109375" style="224"/>
    <col min="12619" max="12619" width="7.33203125" style="224" customWidth="1"/>
    <col min="12620" max="12620" width="72.33203125" style="224" customWidth="1"/>
    <col min="12621" max="12621" width="0" style="224" hidden="1" customWidth="1"/>
    <col min="12622" max="12622" width="17.109375" style="224" customWidth="1"/>
    <col min="12623" max="12647" width="0" style="224" hidden="1" customWidth="1"/>
    <col min="12648" max="12648" width="8.109375" style="224"/>
    <col min="12649" max="12649" width="14.33203125" style="224" customWidth="1"/>
    <col min="12650" max="12874" width="8.109375" style="224"/>
    <col min="12875" max="12875" width="7.33203125" style="224" customWidth="1"/>
    <col min="12876" max="12876" width="72.33203125" style="224" customWidth="1"/>
    <col min="12877" max="12877" width="0" style="224" hidden="1" customWidth="1"/>
    <col min="12878" max="12878" width="17.109375" style="224" customWidth="1"/>
    <col min="12879" max="12903" width="0" style="224" hidden="1" customWidth="1"/>
    <col min="12904" max="12904" width="8.109375" style="224"/>
    <col min="12905" max="12905" width="14.33203125" style="224" customWidth="1"/>
    <col min="12906" max="13130" width="8.109375" style="224"/>
    <col min="13131" max="13131" width="7.33203125" style="224" customWidth="1"/>
    <col min="13132" max="13132" width="72.33203125" style="224" customWidth="1"/>
    <col min="13133" max="13133" width="0" style="224" hidden="1" customWidth="1"/>
    <col min="13134" max="13134" width="17.109375" style="224" customWidth="1"/>
    <col min="13135" max="13159" width="0" style="224" hidden="1" customWidth="1"/>
    <col min="13160" max="13160" width="8.109375" style="224"/>
    <col min="13161" max="13161" width="14.33203125" style="224" customWidth="1"/>
    <col min="13162" max="13386" width="8.109375" style="224"/>
    <col min="13387" max="13387" width="7.33203125" style="224" customWidth="1"/>
    <col min="13388" max="13388" width="72.33203125" style="224" customWidth="1"/>
    <col min="13389" max="13389" width="0" style="224" hidden="1" customWidth="1"/>
    <col min="13390" max="13390" width="17.109375" style="224" customWidth="1"/>
    <col min="13391" max="13415" width="0" style="224" hidden="1" customWidth="1"/>
    <col min="13416" max="13416" width="8.109375" style="224"/>
    <col min="13417" max="13417" width="14.33203125" style="224" customWidth="1"/>
    <col min="13418" max="13642" width="8.109375" style="224"/>
    <col min="13643" max="13643" width="7.33203125" style="224" customWidth="1"/>
    <col min="13644" max="13644" width="72.33203125" style="224" customWidth="1"/>
    <col min="13645" max="13645" width="0" style="224" hidden="1" customWidth="1"/>
    <col min="13646" max="13646" width="17.109375" style="224" customWidth="1"/>
    <col min="13647" max="13671" width="0" style="224" hidden="1" customWidth="1"/>
    <col min="13672" max="13672" width="8.109375" style="224"/>
    <col min="13673" max="13673" width="14.33203125" style="224" customWidth="1"/>
    <col min="13674" max="13898" width="8.109375" style="224"/>
    <col min="13899" max="13899" width="7.33203125" style="224" customWidth="1"/>
    <col min="13900" max="13900" width="72.33203125" style="224" customWidth="1"/>
    <col min="13901" max="13901" width="0" style="224" hidden="1" customWidth="1"/>
    <col min="13902" max="13902" width="17.109375" style="224" customWidth="1"/>
    <col min="13903" max="13927" width="0" style="224" hidden="1" customWidth="1"/>
    <col min="13928" max="13928" width="8.109375" style="224"/>
    <col min="13929" max="13929" width="14.33203125" style="224" customWidth="1"/>
    <col min="13930" max="14154" width="8.109375" style="224"/>
    <col min="14155" max="14155" width="7.33203125" style="224" customWidth="1"/>
    <col min="14156" max="14156" width="72.33203125" style="224" customWidth="1"/>
    <col min="14157" max="14157" width="0" style="224" hidden="1" customWidth="1"/>
    <col min="14158" max="14158" width="17.109375" style="224" customWidth="1"/>
    <col min="14159" max="14183" width="0" style="224" hidden="1" customWidth="1"/>
    <col min="14184" max="14184" width="8.109375" style="224"/>
    <col min="14185" max="14185" width="14.33203125" style="224" customWidth="1"/>
    <col min="14186" max="14410" width="8.109375" style="224"/>
    <col min="14411" max="14411" width="7.33203125" style="224" customWidth="1"/>
    <col min="14412" max="14412" width="72.33203125" style="224" customWidth="1"/>
    <col min="14413" max="14413" width="0" style="224" hidden="1" customWidth="1"/>
    <col min="14414" max="14414" width="17.109375" style="224" customWidth="1"/>
    <col min="14415" max="14439" width="0" style="224" hidden="1" customWidth="1"/>
    <col min="14440" max="14440" width="8.109375" style="224"/>
    <col min="14441" max="14441" width="14.33203125" style="224" customWidth="1"/>
    <col min="14442" max="14666" width="8.109375" style="224"/>
    <col min="14667" max="14667" width="7.33203125" style="224" customWidth="1"/>
    <col min="14668" max="14668" width="72.33203125" style="224" customWidth="1"/>
    <col min="14669" max="14669" width="0" style="224" hidden="1" customWidth="1"/>
    <col min="14670" max="14670" width="17.109375" style="224" customWidth="1"/>
    <col min="14671" max="14695" width="0" style="224" hidden="1" customWidth="1"/>
    <col min="14696" max="14696" width="8.109375" style="224"/>
    <col min="14697" max="14697" width="14.33203125" style="224" customWidth="1"/>
    <col min="14698" max="14922" width="8.109375" style="224"/>
    <col min="14923" max="14923" width="7.33203125" style="224" customWidth="1"/>
    <col min="14924" max="14924" width="72.33203125" style="224" customWidth="1"/>
    <col min="14925" max="14925" width="0" style="224" hidden="1" customWidth="1"/>
    <col min="14926" max="14926" width="17.109375" style="224" customWidth="1"/>
    <col min="14927" max="14951" width="0" style="224" hidden="1" customWidth="1"/>
    <col min="14952" max="14952" width="8.109375" style="224"/>
    <col min="14953" max="14953" width="14.33203125" style="224" customWidth="1"/>
    <col min="14954" max="15178" width="8.109375" style="224"/>
    <col min="15179" max="15179" width="7.33203125" style="224" customWidth="1"/>
    <col min="15180" max="15180" width="72.33203125" style="224" customWidth="1"/>
    <col min="15181" max="15181" width="0" style="224" hidden="1" customWidth="1"/>
    <col min="15182" max="15182" width="17.109375" style="224" customWidth="1"/>
    <col min="15183" max="15207" width="0" style="224" hidden="1" customWidth="1"/>
    <col min="15208" max="15208" width="8.109375" style="224"/>
    <col min="15209" max="15209" width="14.33203125" style="224" customWidth="1"/>
    <col min="15210" max="15434" width="8.109375" style="224"/>
    <col min="15435" max="15435" width="7.33203125" style="224" customWidth="1"/>
    <col min="15436" max="15436" width="72.33203125" style="224" customWidth="1"/>
    <col min="15437" max="15437" width="0" style="224" hidden="1" customWidth="1"/>
    <col min="15438" max="15438" width="17.109375" style="224" customWidth="1"/>
    <col min="15439" max="15463" width="0" style="224" hidden="1" customWidth="1"/>
    <col min="15464" max="15464" width="8.109375" style="224"/>
    <col min="15465" max="15465" width="14.33203125" style="224" customWidth="1"/>
    <col min="15466" max="15690" width="8.109375" style="224"/>
    <col min="15691" max="15691" width="7.33203125" style="224" customWidth="1"/>
    <col min="15692" max="15692" width="72.33203125" style="224" customWidth="1"/>
    <col min="15693" max="15693" width="0" style="224" hidden="1" customWidth="1"/>
    <col min="15694" max="15694" width="17.109375" style="224" customWidth="1"/>
    <col min="15695" max="15719" width="0" style="224" hidden="1" customWidth="1"/>
    <col min="15720" max="15720" width="8.109375" style="224"/>
    <col min="15721" max="15721" width="14.33203125" style="224" customWidth="1"/>
    <col min="15722" max="15946" width="8.109375" style="224"/>
    <col min="15947" max="15947" width="7.33203125" style="224" customWidth="1"/>
    <col min="15948" max="15948" width="72.33203125" style="224" customWidth="1"/>
    <col min="15949" max="15949" width="0" style="224" hidden="1" customWidth="1"/>
    <col min="15950" max="15950" width="17.109375" style="224" customWidth="1"/>
    <col min="15951" max="15975" width="0" style="224" hidden="1" customWidth="1"/>
    <col min="15976" max="15976" width="8.109375" style="224"/>
    <col min="15977" max="15977" width="14.33203125" style="224" customWidth="1"/>
    <col min="15978" max="16384" width="8.109375" style="224"/>
  </cols>
  <sheetData>
    <row r="1" spans="1:4">
      <c r="A1" s="288" t="s">
        <v>412</v>
      </c>
      <c r="B1" s="288"/>
      <c r="C1" s="288"/>
      <c r="D1" s="288"/>
    </row>
    <row r="2" spans="1:4">
      <c r="A2" s="289" t="s">
        <v>414</v>
      </c>
      <c r="B2" s="289"/>
      <c r="C2" s="289"/>
      <c r="D2" s="289"/>
    </row>
    <row r="3" spans="1:4" s="225" customFormat="1">
      <c r="A3" s="290" t="str">
        <f>'Mau 01'!A3:G3</f>
        <v>(Kèm theo Nghị quyết số        /NQ-HĐND ngày       /7/2025 của HĐND xã Sơn Hạ)</v>
      </c>
      <c r="B3" s="291"/>
      <c r="C3" s="291"/>
      <c r="D3" s="291"/>
    </row>
    <row r="4" spans="1:4" s="230" customFormat="1" ht="25.5" customHeight="1">
      <c r="A4" s="226"/>
      <c r="B4" s="227"/>
      <c r="C4" s="228"/>
      <c r="D4" s="229" t="s">
        <v>411</v>
      </c>
    </row>
    <row r="5" spans="1:4" s="228" customFormat="1">
      <c r="A5" s="231" t="s">
        <v>11</v>
      </c>
      <c r="B5" s="231" t="s">
        <v>12</v>
      </c>
      <c r="C5" s="231" t="s">
        <v>258</v>
      </c>
      <c r="D5" s="231" t="s">
        <v>59</v>
      </c>
    </row>
    <row r="6" spans="1:4" s="233" customFormat="1">
      <c r="A6" s="183"/>
      <c r="B6" s="184" t="s">
        <v>22</v>
      </c>
      <c r="C6" s="216">
        <f>C7</f>
        <v>60286662617</v>
      </c>
      <c r="D6" s="232"/>
    </row>
    <row r="7" spans="1:4" s="235" customFormat="1">
      <c r="A7" s="183"/>
      <c r="B7" s="186" t="s">
        <v>415</v>
      </c>
      <c r="C7" s="217">
        <f>C8+C11+C134</f>
        <v>60286662617</v>
      </c>
      <c r="D7" s="234"/>
    </row>
    <row r="8" spans="1:4" s="235" customFormat="1">
      <c r="A8" s="183" t="s">
        <v>20</v>
      </c>
      <c r="B8" s="186" t="s">
        <v>373</v>
      </c>
      <c r="C8" s="217"/>
      <c r="D8" s="232"/>
    </row>
    <row r="9" spans="1:4" s="236" customFormat="1">
      <c r="A9" s="189" t="s">
        <v>15</v>
      </c>
      <c r="B9" s="190" t="s">
        <v>317</v>
      </c>
      <c r="C9" s="217">
        <v>0</v>
      </c>
      <c r="D9" s="232"/>
    </row>
    <row r="10" spans="1:4" s="236" customFormat="1">
      <c r="A10" s="189" t="s">
        <v>15</v>
      </c>
      <c r="B10" s="190" t="s">
        <v>318</v>
      </c>
      <c r="C10" s="217">
        <v>0</v>
      </c>
      <c r="D10" s="232"/>
    </row>
    <row r="11" spans="1:4" s="235" customFormat="1">
      <c r="A11" s="183" t="s">
        <v>17</v>
      </c>
      <c r="B11" s="186" t="s">
        <v>21</v>
      </c>
      <c r="C11" s="217">
        <f>C12+C18+C19+C20+C31+C38+C45+C57+C68+C75+C119+C126+C131</f>
        <v>59764269617</v>
      </c>
      <c r="D11" s="232"/>
    </row>
    <row r="12" spans="1:4" s="235" customFormat="1">
      <c r="A12" s="183">
        <v>1</v>
      </c>
      <c r="B12" s="186" t="s">
        <v>374</v>
      </c>
      <c r="C12" s="218">
        <f>SUM(C13:C17)</f>
        <v>41988180055</v>
      </c>
      <c r="D12" s="232"/>
    </row>
    <row r="13" spans="1:4" s="236" customFormat="1">
      <c r="A13" s="189" t="s">
        <v>15</v>
      </c>
      <c r="B13" s="190" t="s">
        <v>364</v>
      </c>
      <c r="C13" s="219">
        <v>39348056555</v>
      </c>
      <c r="D13" s="232"/>
    </row>
    <row r="14" spans="1:4" s="236" customFormat="1" ht="36">
      <c r="A14" s="189" t="s">
        <v>15</v>
      </c>
      <c r="B14" s="190" t="s">
        <v>261</v>
      </c>
      <c r="C14" s="219">
        <v>77058000</v>
      </c>
      <c r="D14" s="232"/>
    </row>
    <row r="15" spans="1:4" s="235" customFormat="1" ht="36">
      <c r="A15" s="189" t="s">
        <v>15</v>
      </c>
      <c r="B15" s="190" t="s">
        <v>262</v>
      </c>
      <c r="C15" s="219">
        <v>1777203000</v>
      </c>
      <c r="D15" s="232"/>
    </row>
    <row r="16" spans="1:4" s="236" customFormat="1" ht="36">
      <c r="A16" s="189" t="s">
        <v>15</v>
      </c>
      <c r="B16" s="190" t="s">
        <v>257</v>
      </c>
      <c r="C16" s="219">
        <v>467038500</v>
      </c>
      <c r="D16" s="232"/>
    </row>
    <row r="17" spans="1:4" s="236" customFormat="1" ht="36">
      <c r="A17" s="189" t="s">
        <v>15</v>
      </c>
      <c r="B17" s="190" t="s">
        <v>256</v>
      </c>
      <c r="C17" s="219">
        <v>318824000</v>
      </c>
      <c r="D17" s="232"/>
    </row>
    <row r="18" spans="1:4" s="236" customFormat="1">
      <c r="A18" s="183">
        <v>2</v>
      </c>
      <c r="B18" s="186" t="s">
        <v>320</v>
      </c>
      <c r="C18" s="217">
        <v>0</v>
      </c>
      <c r="D18" s="232"/>
    </row>
    <row r="19" spans="1:4" s="236" customFormat="1">
      <c r="A19" s="189">
        <v>3</v>
      </c>
      <c r="B19" s="186" t="s">
        <v>321</v>
      </c>
      <c r="C19" s="217">
        <v>0</v>
      </c>
      <c r="D19" s="232"/>
    </row>
    <row r="20" spans="1:4" s="238" customFormat="1">
      <c r="A20" s="189">
        <v>4</v>
      </c>
      <c r="B20" s="186" t="s">
        <v>323</v>
      </c>
      <c r="C20" s="217">
        <f>C21+C24+C26+C28</f>
        <v>313355000</v>
      </c>
      <c r="D20" s="237"/>
    </row>
    <row r="21" spans="1:4" s="238" customFormat="1">
      <c r="A21" s="220" t="s">
        <v>422</v>
      </c>
      <c r="B21" s="221" t="s">
        <v>416</v>
      </c>
      <c r="C21" s="222">
        <f>C22+C23</f>
        <v>199396000</v>
      </c>
      <c r="D21" s="237"/>
    </row>
    <row r="22" spans="1:4" s="238" customFormat="1" ht="36">
      <c r="A22" s="189" t="s">
        <v>420</v>
      </c>
      <c r="B22" s="190" t="s">
        <v>421</v>
      </c>
      <c r="C22" s="219">
        <v>39396000</v>
      </c>
      <c r="D22" s="237"/>
    </row>
    <row r="23" spans="1:4" s="238" customFormat="1" ht="54">
      <c r="A23" s="189" t="s">
        <v>420</v>
      </c>
      <c r="B23" s="190" t="s">
        <v>419</v>
      </c>
      <c r="C23" s="219">
        <v>160000000</v>
      </c>
      <c r="D23" s="237"/>
    </row>
    <row r="24" spans="1:4" s="238" customFormat="1">
      <c r="A24" s="220" t="s">
        <v>423</v>
      </c>
      <c r="B24" s="223" t="s">
        <v>417</v>
      </c>
      <c r="C24" s="222">
        <f>C25</f>
        <v>30650000</v>
      </c>
      <c r="D24" s="239"/>
    </row>
    <row r="25" spans="1:4" s="238" customFormat="1">
      <c r="A25" s="189"/>
      <c r="B25" s="195" t="s">
        <v>377</v>
      </c>
      <c r="C25" s="219">
        <v>30650000</v>
      </c>
      <c r="D25" s="237"/>
    </row>
    <row r="26" spans="1:4" s="238" customFormat="1">
      <c r="A26" s="220" t="s">
        <v>424</v>
      </c>
      <c r="B26" s="223" t="s">
        <v>468</v>
      </c>
      <c r="C26" s="222">
        <f>C27</f>
        <v>64578930</v>
      </c>
      <c r="D26" s="239"/>
    </row>
    <row r="27" spans="1:4" s="238" customFormat="1">
      <c r="A27" s="189"/>
      <c r="B27" s="195" t="s">
        <v>377</v>
      </c>
      <c r="C27" s="219">
        <v>64578930</v>
      </c>
      <c r="D27" s="239"/>
    </row>
    <row r="28" spans="1:4" s="238" customFormat="1">
      <c r="A28" s="220" t="s">
        <v>425</v>
      </c>
      <c r="B28" s="223" t="s">
        <v>426</v>
      </c>
      <c r="C28" s="222">
        <f>C29+C30</f>
        <v>18730070</v>
      </c>
      <c r="D28" s="239"/>
    </row>
    <row r="29" spans="1:4" s="238" customFormat="1">
      <c r="A29" s="189" t="s">
        <v>15</v>
      </c>
      <c r="B29" s="195" t="s">
        <v>418</v>
      </c>
      <c r="C29" s="219">
        <v>18051800</v>
      </c>
      <c r="D29" s="237"/>
    </row>
    <row r="30" spans="1:4" s="238" customFormat="1">
      <c r="A30" s="189" t="s">
        <v>15</v>
      </c>
      <c r="B30" s="196" t="s">
        <v>379</v>
      </c>
      <c r="C30" s="219">
        <v>678270</v>
      </c>
      <c r="D30" s="237"/>
    </row>
    <row r="31" spans="1:4" s="236" customFormat="1">
      <c r="A31" s="189">
        <v>5</v>
      </c>
      <c r="B31" s="186" t="s">
        <v>325</v>
      </c>
      <c r="C31" s="217">
        <f>C32+C34</f>
        <v>96494000</v>
      </c>
      <c r="D31" s="232"/>
    </row>
    <row r="32" spans="1:4" s="236" customFormat="1">
      <c r="A32" s="220" t="s">
        <v>427</v>
      </c>
      <c r="B32" s="223" t="s">
        <v>468</v>
      </c>
      <c r="C32" s="222">
        <f>C33</f>
        <v>81559750</v>
      </c>
      <c r="D32" s="232"/>
    </row>
    <row r="33" spans="1:4" s="236" customFormat="1">
      <c r="A33" s="189" t="s">
        <v>15</v>
      </c>
      <c r="B33" s="195" t="s">
        <v>325</v>
      </c>
      <c r="C33" s="219">
        <v>81559750</v>
      </c>
      <c r="D33" s="232"/>
    </row>
    <row r="34" spans="1:4" s="236" customFormat="1">
      <c r="A34" s="220" t="s">
        <v>428</v>
      </c>
      <c r="B34" s="223" t="s">
        <v>426</v>
      </c>
      <c r="C34" s="222">
        <f>SUM(C35:C37)</f>
        <v>14934250</v>
      </c>
      <c r="D34" s="232"/>
    </row>
    <row r="35" spans="1:4" s="236" customFormat="1">
      <c r="A35" s="189" t="s">
        <v>15</v>
      </c>
      <c r="B35" s="195" t="s">
        <v>418</v>
      </c>
      <c r="C35" s="219">
        <v>10857400</v>
      </c>
      <c r="D35" s="232"/>
    </row>
    <row r="36" spans="1:4" s="238" customFormat="1">
      <c r="A36" s="189" t="s">
        <v>15</v>
      </c>
      <c r="B36" s="195" t="s">
        <v>381</v>
      </c>
      <c r="C36" s="219">
        <v>3627000</v>
      </c>
      <c r="D36" s="237"/>
    </row>
    <row r="37" spans="1:4" s="238" customFormat="1">
      <c r="A37" s="189" t="s">
        <v>15</v>
      </c>
      <c r="B37" s="196" t="s">
        <v>379</v>
      </c>
      <c r="C37" s="219">
        <v>449850</v>
      </c>
      <c r="D37" s="237"/>
    </row>
    <row r="38" spans="1:4" s="238" customFormat="1">
      <c r="A38" s="189">
        <v>6</v>
      </c>
      <c r="B38" s="186" t="s">
        <v>327</v>
      </c>
      <c r="C38" s="217">
        <f>C39+C42</f>
        <v>51162500</v>
      </c>
      <c r="D38" s="237"/>
    </row>
    <row r="39" spans="1:4" s="238" customFormat="1">
      <c r="A39" s="220" t="s">
        <v>429</v>
      </c>
      <c r="B39" s="223" t="s">
        <v>468</v>
      </c>
      <c r="C39" s="222">
        <f>C40+C41</f>
        <v>39247830</v>
      </c>
      <c r="D39" s="237"/>
    </row>
    <row r="40" spans="1:4" s="238" customFormat="1">
      <c r="A40" s="189" t="s">
        <v>15</v>
      </c>
      <c r="B40" s="195" t="s">
        <v>327</v>
      </c>
      <c r="C40" s="219">
        <v>19247830</v>
      </c>
      <c r="D40" s="237"/>
    </row>
    <row r="41" spans="1:4" s="238" customFormat="1">
      <c r="A41" s="189" t="s">
        <v>15</v>
      </c>
      <c r="B41" s="190" t="s">
        <v>382</v>
      </c>
      <c r="C41" s="219">
        <v>20000000</v>
      </c>
      <c r="D41" s="239"/>
    </row>
    <row r="42" spans="1:4" s="238" customFormat="1">
      <c r="A42" s="220" t="s">
        <v>430</v>
      </c>
      <c r="B42" s="223" t="s">
        <v>426</v>
      </c>
      <c r="C42" s="222">
        <f>C43+C44</f>
        <v>11914670</v>
      </c>
      <c r="D42" s="239"/>
    </row>
    <row r="43" spans="1:4" s="238" customFormat="1">
      <c r="A43" s="189" t="s">
        <v>15</v>
      </c>
      <c r="B43" s="195" t="s">
        <v>418</v>
      </c>
      <c r="C43" s="219">
        <v>11737100</v>
      </c>
      <c r="D43" s="237"/>
    </row>
    <row r="44" spans="1:4" s="238" customFormat="1">
      <c r="A44" s="189" t="s">
        <v>15</v>
      </c>
      <c r="B44" s="196" t="s">
        <v>379</v>
      </c>
      <c r="C44" s="219">
        <v>177570</v>
      </c>
      <c r="D44" s="237"/>
    </row>
    <row r="45" spans="1:4" s="235" customFormat="1">
      <c r="A45" s="189">
        <v>7</v>
      </c>
      <c r="B45" s="186" t="s">
        <v>329</v>
      </c>
      <c r="C45" s="217">
        <f>C46+C53</f>
        <v>4601376421</v>
      </c>
      <c r="D45" s="240"/>
    </row>
    <row r="46" spans="1:4" s="238" customFormat="1">
      <c r="A46" s="220" t="s">
        <v>431</v>
      </c>
      <c r="B46" s="221" t="s">
        <v>417</v>
      </c>
      <c r="C46" s="222">
        <f>SUM(C47:C52)</f>
        <v>4587810751</v>
      </c>
      <c r="D46" s="241"/>
    </row>
    <row r="47" spans="1:4" s="235" customFormat="1">
      <c r="A47" s="189" t="s">
        <v>15</v>
      </c>
      <c r="B47" s="190" t="s">
        <v>329</v>
      </c>
      <c r="C47" s="219">
        <v>7900000</v>
      </c>
      <c r="D47" s="232"/>
    </row>
    <row r="48" spans="1:4" s="235" customFormat="1">
      <c r="A48" s="189" t="s">
        <v>15</v>
      </c>
      <c r="B48" s="198" t="s">
        <v>383</v>
      </c>
      <c r="C48" s="219">
        <v>5285000</v>
      </c>
      <c r="D48" s="232"/>
    </row>
    <row r="49" spans="1:4" s="235" customFormat="1" ht="36">
      <c r="A49" s="189" t="s">
        <v>15</v>
      </c>
      <c r="B49" s="199" t="s">
        <v>384</v>
      </c>
      <c r="C49" s="219">
        <v>22800000</v>
      </c>
      <c r="D49" s="242"/>
    </row>
    <row r="50" spans="1:4" s="235" customFormat="1">
      <c r="A50" s="189" t="s">
        <v>15</v>
      </c>
      <c r="B50" s="199" t="s">
        <v>362</v>
      </c>
      <c r="C50" s="219">
        <v>3861150000</v>
      </c>
      <c r="D50" s="232"/>
    </row>
    <row r="51" spans="1:4" s="235" customFormat="1">
      <c r="A51" s="189" t="s">
        <v>15</v>
      </c>
      <c r="B51" s="199" t="s">
        <v>363</v>
      </c>
      <c r="C51" s="219">
        <v>663438615</v>
      </c>
      <c r="D51" s="232"/>
    </row>
    <row r="52" spans="1:4" s="235" customFormat="1" ht="36">
      <c r="A52" s="189" t="s">
        <v>15</v>
      </c>
      <c r="B52" s="199" t="s">
        <v>149</v>
      </c>
      <c r="C52" s="219">
        <v>27237136</v>
      </c>
      <c r="D52" s="232"/>
    </row>
    <row r="53" spans="1:4" s="238" customFormat="1">
      <c r="A53" s="220" t="s">
        <v>432</v>
      </c>
      <c r="B53" s="223" t="s">
        <v>426</v>
      </c>
      <c r="C53" s="222">
        <f>SUM(C54:C56)</f>
        <v>13565670</v>
      </c>
      <c r="D53" s="237"/>
    </row>
    <row r="54" spans="1:4" s="236" customFormat="1">
      <c r="A54" s="189" t="s">
        <v>15</v>
      </c>
      <c r="B54" s="195" t="s">
        <v>418</v>
      </c>
      <c r="C54" s="219">
        <v>8635100</v>
      </c>
      <c r="D54" s="232"/>
    </row>
    <row r="55" spans="1:4" s="236" customFormat="1">
      <c r="A55" s="189" t="s">
        <v>15</v>
      </c>
      <c r="B55" s="196" t="s">
        <v>379</v>
      </c>
      <c r="C55" s="219">
        <v>177570</v>
      </c>
      <c r="D55" s="232"/>
    </row>
    <row r="56" spans="1:4" s="236" customFormat="1">
      <c r="A56" s="189" t="s">
        <v>15</v>
      </c>
      <c r="B56" s="195" t="s">
        <v>381</v>
      </c>
      <c r="C56" s="219">
        <v>4753000</v>
      </c>
      <c r="D56" s="232"/>
    </row>
    <row r="57" spans="1:4" s="236" customFormat="1" ht="22.5" customHeight="1">
      <c r="A57" s="189">
        <v>8</v>
      </c>
      <c r="B57" s="186" t="s">
        <v>331</v>
      </c>
      <c r="C57" s="217">
        <f>C58+C62+C64</f>
        <v>1060632000</v>
      </c>
      <c r="D57" s="232"/>
    </row>
    <row r="58" spans="1:4" s="243" customFormat="1">
      <c r="A58" s="220" t="s">
        <v>433</v>
      </c>
      <c r="B58" s="221" t="s">
        <v>435</v>
      </c>
      <c r="C58" s="222">
        <f>SUM(C59:C61)</f>
        <v>863044255</v>
      </c>
      <c r="D58" s="237"/>
    </row>
    <row r="59" spans="1:4" s="236" customFormat="1" ht="72">
      <c r="A59" s="189" t="s">
        <v>15</v>
      </c>
      <c r="B59" s="190" t="s">
        <v>472</v>
      </c>
      <c r="C59" s="219">
        <f>472906255-5000000</f>
        <v>467906255</v>
      </c>
      <c r="D59" s="232"/>
    </row>
    <row r="60" spans="1:4" s="236" customFormat="1" ht="36">
      <c r="A60" s="189" t="s">
        <v>15</v>
      </c>
      <c r="B60" s="199" t="s">
        <v>385</v>
      </c>
      <c r="C60" s="219">
        <v>11818000</v>
      </c>
      <c r="D60" s="232"/>
    </row>
    <row r="61" spans="1:4" s="236" customFormat="1">
      <c r="A61" s="189" t="s">
        <v>15</v>
      </c>
      <c r="B61" s="190" t="s">
        <v>386</v>
      </c>
      <c r="C61" s="219">
        <v>383320000</v>
      </c>
      <c r="D61" s="232"/>
    </row>
    <row r="62" spans="1:4" s="243" customFormat="1">
      <c r="A62" s="220" t="s">
        <v>434</v>
      </c>
      <c r="B62" s="221" t="s">
        <v>468</v>
      </c>
      <c r="C62" s="222">
        <f>C63</f>
        <v>5000000</v>
      </c>
      <c r="D62" s="237"/>
    </row>
    <row r="63" spans="1:4" s="236" customFormat="1">
      <c r="A63" s="189" t="s">
        <v>15</v>
      </c>
      <c r="B63" s="190" t="s">
        <v>469</v>
      </c>
      <c r="C63" s="219">
        <v>5000000</v>
      </c>
      <c r="D63" s="232"/>
    </row>
    <row r="64" spans="1:4" s="243" customFormat="1">
      <c r="A64" s="220" t="s">
        <v>467</v>
      </c>
      <c r="B64" s="223" t="s">
        <v>426</v>
      </c>
      <c r="C64" s="222">
        <f>SUM(C65:C67)</f>
        <v>192587745</v>
      </c>
      <c r="D64" s="237"/>
    </row>
    <row r="65" spans="1:4" s="236" customFormat="1">
      <c r="A65" s="189" t="s">
        <v>15</v>
      </c>
      <c r="B65" s="195" t="s">
        <v>418</v>
      </c>
      <c r="C65" s="219">
        <v>137602400</v>
      </c>
      <c r="D65" s="232"/>
    </row>
    <row r="66" spans="1:4" s="236" customFormat="1">
      <c r="A66" s="189" t="s">
        <v>15</v>
      </c>
      <c r="B66" s="196" t="s">
        <v>379</v>
      </c>
      <c r="C66" s="219">
        <v>5205345</v>
      </c>
      <c r="D66" s="232"/>
    </row>
    <row r="67" spans="1:4" s="238" customFormat="1">
      <c r="A67" s="189" t="s">
        <v>15</v>
      </c>
      <c r="B67" s="195" t="s">
        <v>381</v>
      </c>
      <c r="C67" s="219">
        <v>49780000</v>
      </c>
      <c r="D67" s="237"/>
    </row>
    <row r="68" spans="1:4" s="236" customFormat="1">
      <c r="A68" s="189">
        <v>9</v>
      </c>
      <c r="B68" s="186" t="s">
        <v>333</v>
      </c>
      <c r="C68" s="217">
        <f>C69+C71</f>
        <v>93256000</v>
      </c>
      <c r="D68" s="232"/>
    </row>
    <row r="69" spans="1:4" s="236" customFormat="1">
      <c r="A69" s="220" t="s">
        <v>436</v>
      </c>
      <c r="B69" s="221" t="s">
        <v>435</v>
      </c>
      <c r="C69" s="222">
        <f>C70</f>
        <v>72974220</v>
      </c>
      <c r="D69" s="232"/>
    </row>
    <row r="70" spans="1:4" s="236" customFormat="1">
      <c r="A70" s="202" t="s">
        <v>15</v>
      </c>
      <c r="B70" s="190" t="s">
        <v>333</v>
      </c>
      <c r="C70" s="219">
        <v>72974220</v>
      </c>
      <c r="D70" s="232"/>
    </row>
    <row r="71" spans="1:4" s="236" customFormat="1">
      <c r="A71" s="220" t="s">
        <v>437</v>
      </c>
      <c r="B71" s="223" t="s">
        <v>426</v>
      </c>
      <c r="C71" s="222">
        <f>SUM(C72:C74)</f>
        <v>20281780</v>
      </c>
      <c r="D71" s="232"/>
    </row>
    <row r="72" spans="1:4" s="236" customFormat="1">
      <c r="A72" s="202" t="s">
        <v>15</v>
      </c>
      <c r="B72" s="195" t="s">
        <v>418</v>
      </c>
      <c r="C72" s="219">
        <v>13126500</v>
      </c>
      <c r="D72" s="232"/>
    </row>
    <row r="73" spans="1:4" s="236" customFormat="1">
      <c r="A73" s="202" t="s">
        <v>15</v>
      </c>
      <c r="B73" s="196" t="s">
        <v>379</v>
      </c>
      <c r="C73" s="219">
        <v>710280</v>
      </c>
      <c r="D73" s="232"/>
    </row>
    <row r="74" spans="1:4" s="235" customFormat="1">
      <c r="A74" s="202" t="s">
        <v>15</v>
      </c>
      <c r="B74" s="195" t="s">
        <v>381</v>
      </c>
      <c r="C74" s="219">
        <v>6445000</v>
      </c>
      <c r="D74" s="232"/>
    </row>
    <row r="75" spans="1:4" s="236" customFormat="1">
      <c r="A75" s="189">
        <v>10</v>
      </c>
      <c r="B75" s="186" t="s">
        <v>335</v>
      </c>
      <c r="C75" s="217">
        <f>C76+C84+C89+C99+C103+C107+C113</f>
        <v>10714500341</v>
      </c>
      <c r="D75" s="232"/>
    </row>
    <row r="76" spans="1:4" s="236" customFormat="1">
      <c r="A76" s="220" t="s">
        <v>442</v>
      </c>
      <c r="B76" s="221" t="s">
        <v>438</v>
      </c>
      <c r="C76" s="222">
        <f>SUM(C77:C83)</f>
        <v>2504564771.4000001</v>
      </c>
      <c r="D76" s="232"/>
    </row>
    <row r="77" spans="1:4" s="236" customFormat="1">
      <c r="A77" s="189" t="s">
        <v>15</v>
      </c>
      <c r="B77" s="190" t="s">
        <v>392</v>
      </c>
      <c r="C77" s="219">
        <v>1406321771.4000001</v>
      </c>
      <c r="D77" s="232"/>
    </row>
    <row r="78" spans="1:4" s="236" customFormat="1">
      <c r="A78" s="189" t="s">
        <v>15</v>
      </c>
      <c r="B78" s="190" t="s">
        <v>439</v>
      </c>
      <c r="C78" s="219">
        <f>20*5000000</f>
        <v>100000000</v>
      </c>
      <c r="D78" s="232"/>
    </row>
    <row r="79" spans="1:4" s="236" customFormat="1">
      <c r="A79" s="189" t="s">
        <v>15</v>
      </c>
      <c r="B79" s="190" t="s">
        <v>440</v>
      </c>
      <c r="C79" s="219">
        <v>220000000</v>
      </c>
      <c r="D79" s="232"/>
    </row>
    <row r="80" spans="1:4" s="236" customFormat="1">
      <c r="A80" s="189" t="s">
        <v>15</v>
      </c>
      <c r="B80" s="190" t="s">
        <v>394</v>
      </c>
      <c r="C80" s="219">
        <v>164268000</v>
      </c>
      <c r="D80" s="232"/>
    </row>
    <row r="81" spans="1:4" s="236" customFormat="1">
      <c r="A81" s="189" t="s">
        <v>15</v>
      </c>
      <c r="B81" s="190" t="s">
        <v>396</v>
      </c>
      <c r="C81" s="219">
        <v>471007000</v>
      </c>
      <c r="D81" s="232"/>
    </row>
    <row r="82" spans="1:4" s="236" customFormat="1">
      <c r="A82" s="189" t="s">
        <v>15</v>
      </c>
      <c r="B82" s="190" t="s">
        <v>441</v>
      </c>
      <c r="C82" s="219">
        <v>58968000</v>
      </c>
      <c r="D82" s="232"/>
    </row>
    <row r="83" spans="1:4" s="236" customFormat="1" ht="26.25" customHeight="1">
      <c r="A83" s="189" t="s">
        <v>15</v>
      </c>
      <c r="B83" s="190" t="s">
        <v>446</v>
      </c>
      <c r="C83" s="219">
        <f>2*7000000*6</f>
        <v>84000000</v>
      </c>
      <c r="D83" s="232"/>
    </row>
    <row r="84" spans="1:4" s="236" customFormat="1">
      <c r="A84" s="220" t="s">
        <v>443</v>
      </c>
      <c r="B84" s="221" t="s">
        <v>416</v>
      </c>
      <c r="C84" s="222">
        <f>SUM(C85:C88)</f>
        <v>692097270</v>
      </c>
      <c r="D84" s="232"/>
    </row>
    <row r="85" spans="1:4" s="236" customFormat="1">
      <c r="A85" s="189" t="s">
        <v>15</v>
      </c>
      <c r="B85" s="190" t="s">
        <v>392</v>
      </c>
      <c r="C85" s="219">
        <v>443536470</v>
      </c>
      <c r="D85" s="232"/>
    </row>
    <row r="86" spans="1:4" s="236" customFormat="1">
      <c r="A86" s="189" t="s">
        <v>15</v>
      </c>
      <c r="B86" s="190" t="s">
        <v>444</v>
      </c>
      <c r="C86" s="219">
        <f>6*5000000</f>
        <v>30000000</v>
      </c>
      <c r="D86" s="232"/>
    </row>
    <row r="87" spans="1:4" s="236" customFormat="1" ht="42.75" customHeight="1">
      <c r="A87" s="189" t="s">
        <v>15</v>
      </c>
      <c r="B87" s="190" t="s">
        <v>445</v>
      </c>
      <c r="C87" s="219">
        <v>120000000</v>
      </c>
      <c r="D87" s="232"/>
    </row>
    <row r="88" spans="1:4" s="236" customFormat="1">
      <c r="A88" s="189" t="s">
        <v>15</v>
      </c>
      <c r="B88" s="190" t="s">
        <v>441</v>
      </c>
      <c r="C88" s="219">
        <v>98560800</v>
      </c>
      <c r="D88" s="232"/>
    </row>
    <row r="89" spans="1:4" s="236" customFormat="1">
      <c r="A89" s="220" t="s">
        <v>451</v>
      </c>
      <c r="B89" s="221" t="s">
        <v>447</v>
      </c>
      <c r="C89" s="222">
        <f>SUM(C90:C98)</f>
        <v>4122873709</v>
      </c>
      <c r="D89" s="232"/>
    </row>
    <row r="90" spans="1:4" s="236" customFormat="1">
      <c r="A90" s="189" t="s">
        <v>15</v>
      </c>
      <c r="B90" s="190" t="s">
        <v>392</v>
      </c>
      <c r="C90" s="219">
        <v>1299634830</v>
      </c>
      <c r="D90" s="232"/>
    </row>
    <row r="91" spans="1:4" s="236" customFormat="1" ht="36">
      <c r="A91" s="189" t="s">
        <v>15</v>
      </c>
      <c r="B91" s="190" t="s">
        <v>470</v>
      </c>
      <c r="C91" s="219">
        <f>5*5000000</f>
        <v>25000000</v>
      </c>
      <c r="D91" s="232"/>
    </row>
    <row r="92" spans="1:4" s="236" customFormat="1" ht="36">
      <c r="A92" s="189" t="s">
        <v>15</v>
      </c>
      <c r="B92" s="190" t="s">
        <v>471</v>
      </c>
      <c r="C92" s="219">
        <f>14*5000000</f>
        <v>70000000</v>
      </c>
      <c r="D92" s="232"/>
    </row>
    <row r="93" spans="1:4" s="236" customFormat="1">
      <c r="A93" s="189" t="s">
        <v>15</v>
      </c>
      <c r="B93" s="190" t="s">
        <v>448</v>
      </c>
      <c r="C93" s="219">
        <v>80000000</v>
      </c>
      <c r="D93" s="232"/>
    </row>
    <row r="94" spans="1:4" s="236" customFormat="1">
      <c r="A94" s="189" t="s">
        <v>15</v>
      </c>
      <c r="B94" s="190" t="s">
        <v>449</v>
      </c>
      <c r="C94" s="219">
        <f>469313279+5000000-25000000</f>
        <v>449313279</v>
      </c>
      <c r="D94" s="232"/>
    </row>
    <row r="95" spans="1:4" s="236" customFormat="1">
      <c r="A95" s="189" t="s">
        <v>15</v>
      </c>
      <c r="B95" s="190" t="s">
        <v>135</v>
      </c>
      <c r="C95" s="219">
        <v>341172000</v>
      </c>
      <c r="D95" s="232"/>
    </row>
    <row r="96" spans="1:4" s="236" customFormat="1">
      <c r="A96" s="189" t="s">
        <v>15</v>
      </c>
      <c r="B96" s="190" t="s">
        <v>441</v>
      </c>
      <c r="C96" s="219">
        <v>32853600</v>
      </c>
      <c r="D96" s="232"/>
    </row>
    <row r="97" spans="1:4" s="236" customFormat="1" ht="36">
      <c r="A97" s="189"/>
      <c r="B97" s="190" t="s">
        <v>464</v>
      </c>
      <c r="C97" s="219">
        <v>1782900000</v>
      </c>
      <c r="D97" s="232"/>
    </row>
    <row r="98" spans="1:4" s="236" customFormat="1" ht="25.5" customHeight="1">
      <c r="A98" s="189" t="s">
        <v>15</v>
      </c>
      <c r="B98" s="190" t="s">
        <v>446</v>
      </c>
      <c r="C98" s="219">
        <f>1*7000000*6</f>
        <v>42000000</v>
      </c>
      <c r="D98" s="232"/>
    </row>
    <row r="99" spans="1:4" s="236" customFormat="1">
      <c r="A99" s="220" t="s">
        <v>450</v>
      </c>
      <c r="B99" s="221" t="s">
        <v>417</v>
      </c>
      <c r="C99" s="222">
        <f>SUM(C100:C102)</f>
        <v>675452760</v>
      </c>
      <c r="D99" s="232"/>
    </row>
    <row r="100" spans="1:4" s="236" customFormat="1">
      <c r="A100" s="189" t="s">
        <v>15</v>
      </c>
      <c r="B100" s="190" t="s">
        <v>392</v>
      </c>
      <c r="C100" s="219">
        <v>615452760</v>
      </c>
      <c r="D100" s="232"/>
    </row>
    <row r="101" spans="1:4" s="236" customFormat="1">
      <c r="A101" s="189" t="s">
        <v>15</v>
      </c>
      <c r="B101" s="190" t="s">
        <v>452</v>
      </c>
      <c r="C101" s="219">
        <f>10*5000000</f>
        <v>50000000</v>
      </c>
      <c r="D101" s="232"/>
    </row>
    <row r="102" spans="1:4" s="236" customFormat="1">
      <c r="A102" s="189"/>
      <c r="B102" s="190" t="s">
        <v>453</v>
      </c>
      <c r="C102" s="219">
        <v>10000000</v>
      </c>
      <c r="D102" s="232"/>
    </row>
    <row r="103" spans="1:4" s="236" customFormat="1">
      <c r="A103" s="220" t="s">
        <v>454</v>
      </c>
      <c r="B103" s="221" t="s">
        <v>435</v>
      </c>
      <c r="C103" s="222">
        <f>SUM(C104:C106)</f>
        <v>579482335</v>
      </c>
      <c r="D103" s="232"/>
    </row>
    <row r="104" spans="1:4" s="236" customFormat="1">
      <c r="A104" s="189" t="s">
        <v>15</v>
      </c>
      <c r="B104" s="190" t="s">
        <v>392</v>
      </c>
      <c r="C104" s="219">
        <v>524482335</v>
      </c>
      <c r="D104" s="232"/>
    </row>
    <row r="105" spans="1:4" s="236" customFormat="1">
      <c r="A105" s="189" t="s">
        <v>15</v>
      </c>
      <c r="B105" s="190" t="s">
        <v>455</v>
      </c>
      <c r="C105" s="219">
        <f>9*5000000</f>
        <v>45000000</v>
      </c>
      <c r="D105" s="232"/>
    </row>
    <row r="106" spans="1:4" s="236" customFormat="1">
      <c r="A106" s="189"/>
      <c r="B106" s="190" t="s">
        <v>453</v>
      </c>
      <c r="C106" s="219">
        <v>10000000</v>
      </c>
      <c r="D106" s="232"/>
    </row>
    <row r="107" spans="1:4" s="236" customFormat="1">
      <c r="A107" s="220" t="s">
        <v>456</v>
      </c>
      <c r="B107" s="221" t="s">
        <v>457</v>
      </c>
      <c r="C107" s="222">
        <f>SUM(C108:C112)</f>
        <v>377768410</v>
      </c>
      <c r="D107" s="232"/>
    </row>
    <row r="108" spans="1:4" s="236" customFormat="1">
      <c r="A108" s="189" t="s">
        <v>15</v>
      </c>
      <c r="B108" s="190" t="s">
        <v>392</v>
      </c>
      <c r="C108" s="219">
        <v>247914810</v>
      </c>
      <c r="D108" s="232"/>
    </row>
    <row r="109" spans="1:4" s="236" customFormat="1">
      <c r="A109" s="189" t="s">
        <v>15</v>
      </c>
      <c r="B109" s="190" t="s">
        <v>458</v>
      </c>
      <c r="C109" s="219">
        <f>4*5000000</f>
        <v>20000000</v>
      </c>
      <c r="D109" s="232"/>
    </row>
    <row r="110" spans="1:4" s="236" customFormat="1">
      <c r="A110" s="189"/>
      <c r="B110" s="190" t="s">
        <v>453</v>
      </c>
      <c r="C110" s="219">
        <v>5000000</v>
      </c>
      <c r="D110" s="232"/>
    </row>
    <row r="111" spans="1:4" s="236" customFormat="1">
      <c r="A111" s="189" t="s">
        <v>15</v>
      </c>
      <c r="B111" s="190" t="s">
        <v>441</v>
      </c>
      <c r="C111" s="219">
        <v>32853600</v>
      </c>
      <c r="D111" s="232"/>
    </row>
    <row r="112" spans="1:4" s="236" customFormat="1">
      <c r="A112" s="189" t="s">
        <v>15</v>
      </c>
      <c r="B112" s="190" t="s">
        <v>399</v>
      </c>
      <c r="C112" s="219">
        <v>72000000</v>
      </c>
      <c r="D112" s="232"/>
    </row>
    <row r="113" spans="1:4" s="236" customFormat="1">
      <c r="A113" s="220" t="s">
        <v>463</v>
      </c>
      <c r="B113" s="223" t="s">
        <v>426</v>
      </c>
      <c r="C113" s="222">
        <f>SUM(C114:C118)</f>
        <v>1762261085.6000004</v>
      </c>
      <c r="D113" s="232"/>
    </row>
    <row r="114" spans="1:4" s="236" customFormat="1" ht="36">
      <c r="A114" s="189" t="s">
        <v>15</v>
      </c>
      <c r="B114" s="190" t="s">
        <v>395</v>
      </c>
      <c r="C114" s="219">
        <v>85274000</v>
      </c>
      <c r="D114" s="232"/>
    </row>
    <row r="115" spans="1:4" s="236" customFormat="1">
      <c r="A115" s="189" t="s">
        <v>15</v>
      </c>
      <c r="B115" s="195" t="s">
        <v>418</v>
      </c>
      <c r="C115" s="219">
        <v>382558205.60000038</v>
      </c>
      <c r="D115" s="232"/>
    </row>
    <row r="116" spans="1:4" s="236" customFormat="1">
      <c r="A116" s="189" t="s">
        <v>15</v>
      </c>
      <c r="B116" s="196" t="s">
        <v>379</v>
      </c>
      <c r="C116" s="219">
        <f>6600000+50000000</f>
        <v>56600000</v>
      </c>
      <c r="D116" s="232"/>
    </row>
    <row r="117" spans="1:4" s="236" customFormat="1" ht="36">
      <c r="A117" s="189" t="s">
        <v>15</v>
      </c>
      <c r="B117" s="190" t="s">
        <v>397</v>
      </c>
      <c r="C117" s="219">
        <v>76800000</v>
      </c>
      <c r="D117" s="232"/>
    </row>
    <row r="118" spans="1:4" s="236" customFormat="1">
      <c r="A118" s="189" t="s">
        <v>15</v>
      </c>
      <c r="B118" s="190" t="s">
        <v>465</v>
      </c>
      <c r="C118" s="219">
        <v>1161028880</v>
      </c>
      <c r="D118" s="232"/>
    </row>
    <row r="119" spans="1:4" s="236" customFormat="1">
      <c r="A119" s="189">
        <v>11</v>
      </c>
      <c r="B119" s="186" t="s">
        <v>337</v>
      </c>
      <c r="C119" s="217">
        <f>C120+C124</f>
        <v>657000800</v>
      </c>
      <c r="D119" s="232"/>
    </row>
    <row r="120" spans="1:4" s="236" customFormat="1">
      <c r="A120" s="220" t="s">
        <v>461</v>
      </c>
      <c r="B120" s="223" t="s">
        <v>447</v>
      </c>
      <c r="C120" s="222">
        <f>SUM(C121:C123)</f>
        <v>652076300</v>
      </c>
      <c r="D120" s="232"/>
    </row>
    <row r="121" spans="1:4" s="236" customFormat="1">
      <c r="A121" s="189" t="s">
        <v>15</v>
      </c>
      <c r="B121" s="190" t="s">
        <v>400</v>
      </c>
      <c r="C121" s="219">
        <v>64175950</v>
      </c>
      <c r="D121" s="232"/>
    </row>
    <row r="122" spans="1:4" s="236" customFormat="1">
      <c r="A122" s="189" t="s">
        <v>15</v>
      </c>
      <c r="B122" s="190" t="s">
        <v>401</v>
      </c>
      <c r="C122" s="219">
        <v>13000000</v>
      </c>
      <c r="D122" s="232"/>
    </row>
    <row r="123" spans="1:4" s="236" customFormat="1">
      <c r="A123" s="189" t="s">
        <v>15</v>
      </c>
      <c r="B123" s="190" t="s">
        <v>402</v>
      </c>
      <c r="C123" s="219">
        <v>574900350</v>
      </c>
      <c r="D123" s="232"/>
    </row>
    <row r="124" spans="1:4" s="236" customFormat="1">
      <c r="A124" s="220" t="s">
        <v>462</v>
      </c>
      <c r="B124" s="223" t="s">
        <v>426</v>
      </c>
      <c r="C124" s="222">
        <f>C125</f>
        <v>4924500</v>
      </c>
      <c r="D124" s="232"/>
    </row>
    <row r="125" spans="1:4" s="235" customFormat="1">
      <c r="A125" s="189" t="s">
        <v>15</v>
      </c>
      <c r="B125" s="195" t="s">
        <v>418</v>
      </c>
      <c r="C125" s="219">
        <v>4924500</v>
      </c>
      <c r="D125" s="232"/>
    </row>
    <row r="126" spans="1:4" s="236" customFormat="1">
      <c r="A126" s="189">
        <v>12</v>
      </c>
      <c r="B126" s="186" t="s">
        <v>339</v>
      </c>
      <c r="C126" s="217">
        <f>C127+C129</f>
        <v>146966500</v>
      </c>
      <c r="D126" s="232"/>
    </row>
    <row r="127" spans="1:4" s="236" customFormat="1">
      <c r="A127" s="220" t="s">
        <v>459</v>
      </c>
      <c r="B127" s="223" t="s">
        <v>447</v>
      </c>
      <c r="C127" s="222">
        <f>C128</f>
        <v>143520000</v>
      </c>
      <c r="D127" s="232"/>
    </row>
    <row r="128" spans="1:4" s="236" customFormat="1">
      <c r="A128" s="189" t="s">
        <v>15</v>
      </c>
      <c r="B128" s="190" t="s">
        <v>404</v>
      </c>
      <c r="C128" s="219">
        <v>143520000</v>
      </c>
      <c r="D128" s="232"/>
    </row>
    <row r="129" spans="1:4" s="236" customFormat="1">
      <c r="A129" s="220" t="s">
        <v>460</v>
      </c>
      <c r="B129" s="223" t="s">
        <v>426</v>
      </c>
      <c r="C129" s="222">
        <f>C130</f>
        <v>3446500</v>
      </c>
      <c r="D129" s="232"/>
    </row>
    <row r="130" spans="1:4" s="236" customFormat="1">
      <c r="A130" s="189" t="s">
        <v>15</v>
      </c>
      <c r="B130" s="195" t="s">
        <v>418</v>
      </c>
      <c r="C130" s="219">
        <v>3446500</v>
      </c>
      <c r="D130" s="232"/>
    </row>
    <row r="131" spans="1:4" s="235" customFormat="1">
      <c r="A131" s="189">
        <v>13</v>
      </c>
      <c r="B131" s="186" t="s">
        <v>341</v>
      </c>
      <c r="C131" s="217">
        <f>SUM(C132:C133)</f>
        <v>41346000</v>
      </c>
      <c r="D131" s="232"/>
    </row>
    <row r="132" spans="1:4" s="236" customFormat="1">
      <c r="A132" s="203" t="s">
        <v>15</v>
      </c>
      <c r="B132" s="190" t="s">
        <v>341</v>
      </c>
      <c r="C132" s="219">
        <v>37211400</v>
      </c>
      <c r="D132" s="232"/>
    </row>
    <row r="133" spans="1:4" s="236" customFormat="1">
      <c r="A133" s="203" t="s">
        <v>15</v>
      </c>
      <c r="B133" s="195" t="s">
        <v>418</v>
      </c>
      <c r="C133" s="219">
        <v>4134600</v>
      </c>
      <c r="D133" s="232"/>
    </row>
    <row r="134" spans="1:4" s="236" customFormat="1">
      <c r="A134" s="189" t="s">
        <v>405</v>
      </c>
      <c r="B134" s="186" t="s">
        <v>27</v>
      </c>
      <c r="C134" s="217">
        <v>522393000</v>
      </c>
      <c r="D134" s="232"/>
    </row>
    <row r="136" spans="1:4" ht="23.25" hidden="1" customHeight="1"/>
    <row r="137" spans="1:4" hidden="1">
      <c r="C137" s="244" t="e">
        <f>C82+C88+C96+#REF!+C111</f>
        <v>#REF!</v>
      </c>
    </row>
    <row r="138" spans="1:4" hidden="1">
      <c r="C138" s="244">
        <f>3167164880</f>
        <v>3167164880</v>
      </c>
    </row>
    <row r="139" spans="1:4" hidden="1">
      <c r="C139" s="244" t="e">
        <f>C138-C137</f>
        <v>#REF!</v>
      </c>
    </row>
    <row r="140" spans="1:4" hidden="1"/>
    <row r="141" spans="1:4" hidden="1">
      <c r="C141" s="244">
        <v>765000000</v>
      </c>
    </row>
    <row r="142" spans="1:4" hidden="1">
      <c r="C142" s="244">
        <v>1410313279</v>
      </c>
    </row>
    <row r="143" spans="1:4" hidden="1">
      <c r="C143" s="244">
        <f>C142-C141</f>
        <v>645313279</v>
      </c>
    </row>
    <row r="144" spans="1:4" hidden="1">
      <c r="C144" s="245">
        <v>126000000</v>
      </c>
    </row>
    <row r="145" spans="3:3" hidden="1">
      <c r="C145" s="245">
        <v>50000000</v>
      </c>
    </row>
    <row r="146" spans="3:3" hidden="1">
      <c r="C146" s="244">
        <f>C143-C144-C145</f>
        <v>469313279</v>
      </c>
    </row>
    <row r="147" spans="3:3" hidden="1">
      <c r="C147" s="244">
        <f>C77+C85+C90+C100+C104+C108</f>
        <v>4537342976.3999996</v>
      </c>
    </row>
    <row r="148" spans="3:3" hidden="1">
      <c r="C148" s="224">
        <v>4919901182</v>
      </c>
    </row>
    <row r="149" spans="3:3" hidden="1">
      <c r="C149" s="244">
        <f>C148-C147</f>
        <v>382558205.60000038</v>
      </c>
    </row>
    <row r="150" spans="3:3" hidden="1"/>
  </sheetData>
  <autoFilter ref="A6:D134"/>
  <mergeCells count="3">
    <mergeCell ref="A1:D1"/>
    <mergeCell ref="A2:D2"/>
    <mergeCell ref="A3:D3"/>
  </mergeCells>
  <printOptions horizontalCentered="1"/>
  <pageMargins left="0.31" right="0.23622047244094499" top="0.43307086614173201" bottom="0.43307086614173201" header="0.23622047244094499" footer="0.23622047244094499"/>
  <pageSetup paperSize="9" scale="85" orientation="portrait" r:id="rId1"/>
  <headerFooter alignWithMargins="0">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TH</vt:lpstr>
      <vt:lpstr>Mau 01</vt:lpstr>
      <vt:lpstr>Mau 02</vt:lpstr>
      <vt:lpstr>Mau 03</vt:lpstr>
      <vt:lpstr>Mau 04</vt:lpstr>
      <vt:lpstr>B37(đ)-06</vt:lpstr>
      <vt:lpstr>Mau 05</vt:lpstr>
      <vt:lpstr>Mau 05 ()</vt:lpstr>
      <vt:lpstr>MN_HHong</vt:lpstr>
      <vt:lpstr>MN_HSen</vt:lpstr>
      <vt:lpstr>MN_SThanh</vt:lpstr>
      <vt:lpstr>MN_SNham</vt:lpstr>
      <vt:lpstr>TH_SHaI</vt:lpstr>
      <vt:lpstr>TH_SHaII</vt:lpstr>
      <vt:lpstr>TH_SThanh</vt:lpstr>
      <vt:lpstr>THCS_SHa</vt:lpstr>
      <vt:lpstr>THCS_SThanh</vt:lpstr>
      <vt:lpstr>TH&amp;THCS_SNham</vt:lpstr>
      <vt:lpstr>TH&amp;THCS_SNhamII</vt:lpstr>
      <vt:lpstr>Sheet1</vt:lpstr>
      <vt:lpstr>'B37(đ)-06'!Print_Area</vt:lpstr>
      <vt:lpstr>'Mau 01'!Print_Area</vt:lpstr>
      <vt:lpstr>'Mau 02'!Print_Area</vt:lpstr>
      <vt:lpstr>'Mau 03'!Print_Area</vt:lpstr>
      <vt:lpstr>'Mau 05'!Print_Area</vt:lpstr>
      <vt:lpstr>'Mau 05 ()'!Print_Area</vt:lpstr>
      <vt:lpstr>MN_HHong!Print_Area</vt:lpstr>
      <vt:lpstr>MN_HSen!Print_Area</vt:lpstr>
      <vt:lpstr>MN_SNham!Print_Area</vt:lpstr>
      <vt:lpstr>MN_SThanh!Print_Area</vt:lpstr>
      <vt:lpstr>'TH&amp;THCS_SNham'!Print_Area</vt:lpstr>
      <vt:lpstr>'TH&amp;THCS_SNhamII'!Print_Area</vt:lpstr>
      <vt:lpstr>TH_SHaI!Print_Area</vt:lpstr>
      <vt:lpstr>TH_SHaII!Print_Area</vt:lpstr>
      <vt:lpstr>TH_SThanh!Print_Area</vt:lpstr>
      <vt:lpstr>THCS_SHa!Print_Area</vt:lpstr>
      <vt:lpstr>THCS_SThanh!Print_Area</vt:lpstr>
      <vt:lpstr>'B37(đ)-06'!Print_Titles</vt:lpstr>
      <vt:lpstr>'Mau 01'!Print_Titles</vt:lpstr>
      <vt:lpstr>'Mau 03'!Print_Titles</vt:lpstr>
      <vt:lpstr>'Mau 05'!Print_Titles</vt:lpstr>
      <vt:lpstr>'Mau 05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Administrator</cp:lastModifiedBy>
  <cp:lastPrinted>2025-07-29T04:15:58Z</cp:lastPrinted>
  <dcterms:created xsi:type="dcterms:W3CDTF">2017-04-26T02:19:00Z</dcterms:created>
  <dcterms:modified xsi:type="dcterms:W3CDTF">2025-07-29T04:17:52Z</dcterms:modified>
</cp:coreProperties>
</file>